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22140" windowHeight="12465" activeTab="0"/>
  </bookViews>
  <sheets>
    <sheet name="Figs 1-2,Tab1-2" sheetId="1" r:id="rId1"/>
    <sheet name="Figs 3-6" sheetId="2" r:id="rId2"/>
    <sheet name="Figs 7-9" sheetId="3" r:id="rId3"/>
    <sheet name="Calibration" sheetId="4" r:id="rId4"/>
  </sheets>
  <definedNames/>
  <calcPr fullCalcOnLoad="1"/>
</workbook>
</file>

<file path=xl/comments2.xml><?xml version="1.0" encoding="utf-8"?>
<comments xmlns="http://schemas.openxmlformats.org/spreadsheetml/2006/main">
  <authors>
    <author>fabrizio perri</author>
  </authors>
  <commentList>
    <comment ref="I62" authorId="0">
      <text>
        <r>
          <rPr>
            <sz val="8"/>
            <rFont val="Tahoma"/>
            <family val="0"/>
          </rPr>
          <t xml:space="preserve">this series is multiplied with the factor 0.16629 to make it summable with the series 16. The number 0.16629 is the ratio between the first observation in 17 (that is summable with 16) and the product of 18 and 19
</t>
        </r>
      </text>
    </comment>
  </commentList>
</comments>
</file>

<file path=xl/comments3.xml><?xml version="1.0" encoding="utf-8"?>
<comments xmlns="http://schemas.openxmlformats.org/spreadsheetml/2006/main">
  <authors>
    <author>fabrizio perri</author>
  </authors>
  <commentList>
    <comment ref="P33" authorId="0">
      <text>
        <r>
          <rPr>
            <sz val="8"/>
            <rFont val="Tahoma"/>
            <family val="0"/>
          </rPr>
          <t>The aggregate price indexes are computed as the ratio bewteen nominal and real output in the macro sector. Real output for each subsector are reported in sheet2, Nominal Output 
are computed multiplying real output by the price indexes reported here.</t>
        </r>
      </text>
    </comment>
    <comment ref="H63" authorId="0">
      <text>
        <r>
          <rPr>
            <b/>
            <sz val="8"/>
            <rFont val="Tahoma"/>
            <family val="0"/>
          </rPr>
          <t>For the derivation see series 20 in sheet 2.</t>
        </r>
        <r>
          <rPr>
            <sz val="8"/>
            <rFont val="Tahoma"/>
            <family val="0"/>
          </rPr>
          <t xml:space="preserve">
</t>
        </r>
      </text>
    </comment>
  </commentList>
</comments>
</file>

<file path=xl/sharedStrings.xml><?xml version="1.0" encoding="utf-8"?>
<sst xmlns="http://schemas.openxmlformats.org/spreadsheetml/2006/main" count="675" uniqueCount="250">
  <si>
    <t>OBS</t>
  </si>
  <si>
    <t>RGDPUKN</t>
  </si>
  <si>
    <t>RGDPUSN</t>
  </si>
  <si>
    <t>RGDPITAN</t>
  </si>
  <si>
    <t>RGDPGERN</t>
  </si>
  <si>
    <t>RGDPFRAN</t>
  </si>
  <si>
    <t>IPFRAN</t>
  </si>
  <si>
    <t>IPITAN</t>
  </si>
  <si>
    <t>IPUSAN</t>
  </si>
  <si>
    <t>IPGERN</t>
  </si>
  <si>
    <t>IPUKN</t>
  </si>
  <si>
    <t>TRAD_RY</t>
  </si>
  <si>
    <t>TRADN_RY</t>
  </si>
  <si>
    <t>TRAD_NY</t>
  </si>
  <si>
    <t>TRADN_NY</t>
  </si>
  <si>
    <t>RSTTH1</t>
  </si>
  <si>
    <t>RSTTH2</t>
  </si>
  <si>
    <t>RSTTH3</t>
  </si>
  <si>
    <t>TH_IND</t>
  </si>
  <si>
    <t>NHW_IND</t>
  </si>
  <si>
    <t>RDW_IND</t>
  </si>
  <si>
    <t>RSTEC1</t>
  </si>
  <si>
    <t>RSTEC2</t>
  </si>
  <si>
    <t>RSTEC3</t>
  </si>
  <si>
    <t>RGDP</t>
  </si>
  <si>
    <t>RINV</t>
  </si>
  <si>
    <t>RCON</t>
  </si>
  <si>
    <t>REXP</t>
  </si>
  <si>
    <t>RIMP</t>
  </si>
  <si>
    <t>KTOT</t>
  </si>
  <si>
    <t>AVMH</t>
  </si>
  <si>
    <t>CPI</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</si>
  <si>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</si>
  <si>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</si>
  <si>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</si>
  <si>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</si>
  <si>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</si>
  <si>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</si>
  <si>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</si>
  <si>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</si>
  <si>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</si>
  <si>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</si>
  <si>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</si>
  <si>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</si>
  <si>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</si>
  <si>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</si>
  <si>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</si>
  <si>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</si>
  <si>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</si>
  <si>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</si>
  <si>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</si>
  <si>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</si>
  <si>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</si>
  <si>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</si>
  <si>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Legend</t>
  </si>
  <si>
    <t>Series</t>
  </si>
  <si>
    <t>Unit</t>
  </si>
  <si>
    <t>Source</t>
  </si>
  <si>
    <t>UK Real GDP</t>
  </si>
  <si>
    <t>Index</t>
  </si>
  <si>
    <t>Maddison, 1991</t>
  </si>
  <si>
    <t>US Real GDP</t>
  </si>
  <si>
    <t>"</t>
  </si>
  <si>
    <t>ITA Real GDP</t>
  </si>
  <si>
    <t>GER Real GDP</t>
  </si>
  <si>
    <t>FRA Real GDP</t>
  </si>
  <si>
    <t>FRA Industrial Production</t>
  </si>
  <si>
    <t>OECE Industrial Statistics, 1958</t>
  </si>
  <si>
    <t>ITA Industrial Production</t>
  </si>
  <si>
    <t>USA Industrial Production</t>
  </si>
  <si>
    <t>GER Industrial Production</t>
  </si>
  <si>
    <t>UK Industrial Production</t>
  </si>
  <si>
    <t>Nominal Imports</t>
  </si>
  <si>
    <t>Billions of current lire</t>
  </si>
  <si>
    <t>Rey, 1991</t>
  </si>
  <si>
    <t>Nominal Exports</t>
  </si>
  <si>
    <t>Nominal GDP</t>
  </si>
  <si>
    <t>Real Output in Tradables</t>
  </si>
  <si>
    <t>Billions of 1938 lire</t>
  </si>
  <si>
    <t>Ercolani, 1976</t>
  </si>
  <si>
    <t>Real Output in Non Tradables</t>
  </si>
  <si>
    <t>Nominal Output in Tradables</t>
  </si>
  <si>
    <t>Nominal Output in Non Tradables</t>
  </si>
  <si>
    <t>Total Hours in Agricolture</t>
  </si>
  <si>
    <t>Rossi, Sorgato and Toniolo,1993</t>
  </si>
  <si>
    <t>Total Hours in Industry</t>
  </si>
  <si>
    <t>Total Hours in Services</t>
  </si>
  <si>
    <t>Zamagni, 1994</t>
  </si>
  <si>
    <t>Nominal Hourly wage in Industry</t>
  </si>
  <si>
    <t>Real Daily Wage in Industry</t>
  </si>
  <si>
    <t>Nominal hourly employee compensation in agricolture</t>
  </si>
  <si>
    <t>Nominal hourly employee compensation in services</t>
  </si>
  <si>
    <t>Real GDP</t>
  </si>
  <si>
    <t>Real Investment</t>
  </si>
  <si>
    <t>Real Consumption</t>
  </si>
  <si>
    <t>Real Exports</t>
  </si>
  <si>
    <t>Real Imports</t>
  </si>
  <si>
    <t>Net Capital Stock in Industry and Services</t>
  </si>
  <si>
    <t>Billions of 1938 Lire</t>
  </si>
  <si>
    <t>Total Net Capital Stock</t>
  </si>
  <si>
    <t>Average Monthly Hours per worker in Industry</t>
  </si>
  <si>
    <t>USA</t>
  </si>
  <si>
    <t>France</t>
  </si>
  <si>
    <t xml:space="preserve">Germany </t>
  </si>
  <si>
    <t>Italy</t>
  </si>
  <si>
    <t>UK</t>
  </si>
  <si>
    <t>Export volume</t>
  </si>
  <si>
    <t>Reduction</t>
  </si>
  <si>
    <t>Import Volume</t>
  </si>
  <si>
    <t>EXPUS</t>
  </si>
  <si>
    <t>EXPFRA</t>
  </si>
  <si>
    <t>EXPGER</t>
  </si>
  <si>
    <t>EXPIT</t>
  </si>
  <si>
    <t>EXPUK</t>
  </si>
  <si>
    <t>IMPUS</t>
  </si>
  <si>
    <t>IMPFRA</t>
  </si>
  <si>
    <t>IMPGER</t>
  </si>
  <si>
    <t>IMPIT</t>
  </si>
  <si>
    <t>IMPUK</t>
  </si>
  <si>
    <t>US Real Exports</t>
  </si>
  <si>
    <t>France Real Exports</t>
  </si>
  <si>
    <t>Germany Real Exports</t>
  </si>
  <si>
    <t>UK Real Exports</t>
  </si>
  <si>
    <t>Italy Real Exports</t>
  </si>
  <si>
    <t>France Real imports</t>
  </si>
  <si>
    <t>Germany Real imports</t>
  </si>
  <si>
    <t>Italy Real imports</t>
  </si>
  <si>
    <t>UK Real imports</t>
  </si>
  <si>
    <t>US Real imports</t>
  </si>
  <si>
    <t>Maddison, 1964</t>
  </si>
  <si>
    <t>Industry and Mining</t>
  </si>
  <si>
    <t>Agricolture</t>
  </si>
  <si>
    <t>Services and Construction</t>
  </si>
  <si>
    <t>Real Output in Industry and Mining</t>
  </si>
  <si>
    <t>Real Output in Agricolture</t>
  </si>
  <si>
    <t>Real Output in Services and Construction</t>
  </si>
  <si>
    <t>Ercolani, 1978</t>
  </si>
  <si>
    <t>Commerce</t>
  </si>
  <si>
    <t>Construction</t>
  </si>
  <si>
    <t>Credit</t>
  </si>
  <si>
    <t>Electricity Gas and Water</t>
  </si>
  <si>
    <t>Transport</t>
  </si>
  <si>
    <t>Various services</t>
  </si>
  <si>
    <t>Building Services</t>
  </si>
  <si>
    <t>Non Tradable Components</t>
  </si>
  <si>
    <t>Mining</t>
  </si>
  <si>
    <t>Manifacturing</t>
  </si>
  <si>
    <t>Tradable</t>
  </si>
  <si>
    <t>Data Appendix: The Great Depression in Italy, Real Wage Rigidities and Trade Restrictions, by Quadrini and Perri</t>
  </si>
  <si>
    <t>SERIES USED IN FIGURE 3</t>
  </si>
  <si>
    <t>11=8+9</t>
  </si>
  <si>
    <t>13=1+2+3+4+5+6+7</t>
  </si>
  <si>
    <t>12=10</t>
  </si>
  <si>
    <t>Series used to compute non farm total productivity (figure 4)</t>
  </si>
  <si>
    <t>Non farm output</t>
  </si>
  <si>
    <t>14=11</t>
  </si>
  <si>
    <t>Units</t>
  </si>
  <si>
    <t>Bill. Of 1938 Lire</t>
  </si>
  <si>
    <t>Real Output broken down by sector of origin, Unit is Billions of 1938 lire</t>
  </si>
  <si>
    <t>Source for series 1-10 is: Ercolani, 1978</t>
  </si>
  <si>
    <t>Employment in industry</t>
  </si>
  <si>
    <t xml:space="preserve">Rossi, Sorgato e Toniolo 1993 </t>
  </si>
  <si>
    <t>Average Monthly Hours Industry</t>
  </si>
  <si>
    <t>Hours</t>
  </si>
  <si>
    <t>Derived from above</t>
  </si>
  <si>
    <t>Total Hours in Industry 2</t>
  </si>
  <si>
    <t>20=18*19*0.16629</t>
  </si>
  <si>
    <t>Derived</t>
  </si>
  <si>
    <t xml:space="preserve">Non Farm Capital Stock </t>
  </si>
  <si>
    <t>Non Farm Total Hours</t>
  </si>
  <si>
    <t>21=20+16</t>
  </si>
  <si>
    <t>Export Share of Agricoltural Goods</t>
  </si>
  <si>
    <t>Import Share of Agricoltural Goods</t>
  </si>
  <si>
    <t>Percent</t>
  </si>
  <si>
    <t>Paradisi, (1976)</t>
  </si>
  <si>
    <t>Series used to compute non farm import and export ratios (figure 5)</t>
  </si>
  <si>
    <t>Nominal total Value Added</t>
  </si>
  <si>
    <t>Billions of Lira</t>
  </si>
  <si>
    <t>Nominal value Added in agricolture</t>
  </si>
  <si>
    <t>Non Farm Exports and Imports Ratio</t>
  </si>
  <si>
    <t>Exports</t>
  </si>
  <si>
    <t>Imports</t>
  </si>
  <si>
    <t>Series used in figure 6</t>
  </si>
  <si>
    <t>Non Farm output</t>
  </si>
  <si>
    <t>Series number</t>
  </si>
  <si>
    <t>30=14</t>
  </si>
  <si>
    <t>31=21</t>
  </si>
  <si>
    <t>Non farm total hours</t>
  </si>
  <si>
    <t>index</t>
  </si>
  <si>
    <t>Real investment</t>
  </si>
  <si>
    <t>Rey,1993</t>
  </si>
  <si>
    <t>Rey, 1993</t>
  </si>
  <si>
    <t>Real farm Investment</t>
  </si>
  <si>
    <t>Real Food Consumption</t>
  </si>
  <si>
    <t>Population</t>
  </si>
  <si>
    <t>Millions of people</t>
  </si>
  <si>
    <t>See comment below</t>
  </si>
  <si>
    <t xml:space="preserve">Sheet 1, data used for figures 1-2 and tables 1,2. </t>
  </si>
  <si>
    <t>Name</t>
  </si>
  <si>
    <t>Price indexes for Real Output broken down by sector of origin</t>
  </si>
  <si>
    <t>Data for figure 7</t>
  </si>
  <si>
    <t>Industry nominal hourly wages</t>
  </si>
  <si>
    <t xml:space="preserve">Sheet 2, data used for figures 3-6. All data are for Italy </t>
  </si>
  <si>
    <t>Tradable Components</t>
  </si>
  <si>
    <t>Nominal hourly employee compensation in industry</t>
  </si>
  <si>
    <t>Service nominal hourly wages</t>
  </si>
  <si>
    <t>Aggregate Price indexes</t>
  </si>
  <si>
    <t>Tradable (Including Agricolture)</t>
  </si>
  <si>
    <t>Non Tradable</t>
  </si>
  <si>
    <t>Tradable (without Agricolture)</t>
  </si>
  <si>
    <t>Derived (See the note)</t>
  </si>
  <si>
    <t>15=13</t>
  </si>
  <si>
    <t>16=12</t>
  </si>
  <si>
    <t>Industry Price Deflator</t>
  </si>
  <si>
    <t>Service Price deflator</t>
  </si>
  <si>
    <t xml:space="preserve">Total Hours in Industry </t>
  </si>
  <si>
    <t>Data used in figures 8-9</t>
  </si>
  <si>
    <t xml:space="preserve">Sheet 3, data used for figures 7-9. All data are for Italy </t>
  </si>
  <si>
    <t>Nominal return on Government Bond</t>
  </si>
  <si>
    <t xml:space="preserve">Source: </t>
  </si>
  <si>
    <t>CPI Inflation</t>
  </si>
  <si>
    <t>Clothing</t>
  </si>
  <si>
    <t>Fuels</t>
  </si>
  <si>
    <t>Furniture</t>
  </si>
  <si>
    <t>Nominal Tradable non farm</t>
  </si>
  <si>
    <t>Bill. of Lire</t>
  </si>
  <si>
    <t>Bill. Of 1938 lire</t>
  </si>
  <si>
    <t>Real Tradable non farm</t>
  </si>
  <si>
    <t>Transportation</t>
  </si>
  <si>
    <t>Housing</t>
  </si>
  <si>
    <t>Health</t>
  </si>
  <si>
    <t>Education</t>
  </si>
  <si>
    <t>Nominal Non Tradable Non Farm</t>
  </si>
  <si>
    <t>Real Non Tradable Non Farm</t>
  </si>
  <si>
    <t>CONSUMPTION</t>
  </si>
  <si>
    <t>Real</t>
  </si>
  <si>
    <t>Other goods and services</t>
  </si>
  <si>
    <t>Nominal</t>
  </si>
  <si>
    <t>Import Shares</t>
  </si>
  <si>
    <t>Farm Goods</t>
  </si>
  <si>
    <t>Construction Materials</t>
  </si>
  <si>
    <t>Consumption Goods</t>
  </si>
  <si>
    <t>(Wood, Textile, rubber)</t>
  </si>
  <si>
    <t>Investment goods for the tradable sector</t>
  </si>
  <si>
    <t>Paradisi, 1976, table a2</t>
  </si>
  <si>
    <t>Rossi Sorgato e Toniolo, 1993</t>
  </si>
  <si>
    <t>Source:</t>
  </si>
  <si>
    <t>The sources listed refer to the references in the paper</t>
  </si>
  <si>
    <t>See also the paper data appendix for more methodological description of the use of the data.</t>
  </si>
  <si>
    <t>Sheet 4, Miscellaneous series used for calibration, all series for Italy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</si>
</sst>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 h:mm"/>
    <numFmt numFmtId="166" formatCode="m/d"/>
    <numFmt numFmtId="167" formatCode="mm/dd/yy"/>
  </numFmts>
  <fonts count="7">
    <font>
      <sz val="10"/>
      <name val="Arial"/>
      <family val="0"/>
    </font>
    <font>
      <b/>
      <sz val="10"/>
      <name val="Arial"/>
      <family val="2"/>
    </font>
    <font>
      <sz val="8"/>
      <name val="Tahoma"/>
      <family val="0"/>
    </font>
    <font>
      <b/>
      <sz val="8"/>
      <name val="Tahoma"/>
      <family val="0"/>
    </font>
    <font>
      <sz val="9"/>
      <name val="Arial"/>
      <family val="2"/>
    </font>
    <font>
      <b/>
      <sz val="9"/>
      <name val="Arial"/>
      <family val="2"/>
    </font>
    <font>
      <b/>
      <sz val="8"/>
      <name val="Arial"/>
      <family val="2"/>
    </font>
  </fonts>
  <fills count="2">
    <fill>
      <patternFill/>
    </fill>
    <fill>
      <patternFill patternType="gray125"/>
    </fill>
  </fills>
  <borders count="1">
    <border>
      <left/>
      <right/>
      <top/>
      <bottom/>
      <diagonal/>
    </border>
  </borders>
  <cellStyleXfs count="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6">
    <xf numFmtId="0" fontId="0" fillId="0" borderId="0" xfId="0" applyAlignment="1">
      <alignment/>
    </xf>
    <xf numFmtId="0" fontId="1" fillId="0" borderId="0" xfId="0" applyFont="1" applyAlignment="1">
      <alignment/>
    </xf>
    <xf numFmtId="0" fontId="4" fillId="0" borderId="0" xfId="0" applyFont="1" applyAlignment="1">
      <alignment/>
    </xf>
    <xf numFmtId="0" fontId="5" fillId="0" borderId="0" xfId="0" applyFont="1" applyAlignment="1">
      <alignment/>
    </xf>
    <xf numFmtId="0" fontId="4" fillId="0" borderId="0" xfId="0" applyFont="1" applyAlignment="1" quotePrefix="1">
      <alignment/>
    </xf>
    <xf numFmtId="0" fontId="4" fillId="0" borderId="0" xfId="0" applyFont="1" applyAlignment="1">
      <alignment horizontal="righ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E54"/>
  <sheetViews>
    <sheetView tabSelected="1" workbookViewId="0" topLeftCell="A25">
      <selection activeCell="B14" sqref="B14"/>
    </sheetView>
  </sheetViews>
  <sheetFormatPr defaultColWidth="9.140625" defaultRowHeight="12.75"/>
  <cols>
    <col min="1" max="16384" width="9.140625" style="2" customWidth="1"/>
  </cols>
  <sheetData>
    <row r="1" ht="12.75">
      <c r="B1" s="1" t="s">
        <v>148</v>
      </c>
    </row>
    <row r="2" ht="12.75">
      <c r="B2" s="1" t="s">
        <v>197</v>
      </c>
    </row>
    <row r="3" ht="12.75">
      <c r="B3" s="1" t="s">
        <v>247</v>
      </c>
    </row>
    <row r="4" ht="12.75">
      <c r="B4" s="1" t="s">
        <v>248</v>
      </c>
    </row>
    <row r="6" spans="2:21" ht="12">
      <c r="B6" s="2">
        <v>1</v>
      </c>
      <c r="C6" s="2">
        <v>2</v>
      </c>
      <c r="D6" s="2">
        <v>3</v>
      </c>
      <c r="E6" s="2">
        <v>4</v>
      </c>
      <c r="F6" s="2">
        <v>5</v>
      </c>
      <c r="G6" s="2">
        <v>6</v>
      </c>
      <c r="H6" s="2">
        <v>7</v>
      </c>
      <c r="I6" s="2">
        <v>8</v>
      </c>
      <c r="J6" s="2">
        <v>9</v>
      </c>
      <c r="K6" s="2">
        <v>10</v>
      </c>
      <c r="L6" s="2">
        <v>11</v>
      </c>
      <c r="M6" s="2">
        <v>12</v>
      </c>
      <c r="N6" s="2">
        <v>13</v>
      </c>
      <c r="O6" s="2">
        <v>14</v>
      </c>
      <c r="P6" s="2">
        <v>15</v>
      </c>
      <c r="Q6" s="2">
        <v>16</v>
      </c>
      <c r="R6" s="2">
        <v>17</v>
      </c>
      <c r="S6" s="2">
        <v>18</v>
      </c>
      <c r="T6" s="2">
        <v>19</v>
      </c>
      <c r="U6" s="2">
        <v>20</v>
      </c>
    </row>
    <row r="7" spans="1:21" ht="12">
      <c r="A7" s="2" t="s">
        <v>0</v>
      </c>
      <c r="B7" s="2" t="s">
        <v>1</v>
      </c>
      <c r="C7" s="2" t="s">
        <v>2</v>
      </c>
      <c r="D7" s="2" t="s">
        <v>3</v>
      </c>
      <c r="E7" s="2" t="s">
        <v>4</v>
      </c>
      <c r="F7" s="2" t="s">
        <v>5</v>
      </c>
      <c r="G7" s="2" t="s">
        <v>6</v>
      </c>
      <c r="H7" s="2" t="s">
        <v>7</v>
      </c>
      <c r="I7" s="2" t="s">
        <v>8</v>
      </c>
      <c r="J7" s="2" t="s">
        <v>9</v>
      </c>
      <c r="K7" s="2" t="s">
        <v>10</v>
      </c>
      <c r="L7" s="2" t="s">
        <v>109</v>
      </c>
      <c r="M7" s="2" t="s">
        <v>110</v>
      </c>
      <c r="N7" s="2" t="s">
        <v>111</v>
      </c>
      <c r="O7" s="2" t="s">
        <v>112</v>
      </c>
      <c r="P7" s="2" t="s">
        <v>113</v>
      </c>
      <c r="Q7" s="2" t="s">
        <v>114</v>
      </c>
      <c r="R7" s="2" t="s">
        <v>115</v>
      </c>
      <c r="S7" s="2" t="s">
        <v>116</v>
      </c>
      <c r="T7" s="2" t="s">
        <v>117</v>
      </c>
      <c r="U7" s="2" t="s">
        <v>118</v>
      </c>
    </row>
    <row r="8" spans="1:6" ht="12">
      <c r="A8" s="2" t="s">
        <v>32</v>
      </c>
      <c r="B8" s="2">
        <v>106.43459915611815</v>
      </c>
      <c r="C8" s="2">
        <v>100.95902353966869</v>
      </c>
      <c r="D8" s="2">
        <v>109.57551826258639</v>
      </c>
      <c r="E8" s="2">
        <v>91.98473282442747</v>
      </c>
      <c r="F8" s="2">
        <v>86.45235361653272</v>
      </c>
    </row>
    <row r="9" spans="1:11" ht="12">
      <c r="A9" s="2" t="s">
        <v>33</v>
      </c>
      <c r="B9" s="2">
        <v>100</v>
      </c>
      <c r="C9" s="2">
        <v>100</v>
      </c>
      <c r="D9" s="2">
        <v>100</v>
      </c>
      <c r="E9" s="2">
        <v>100</v>
      </c>
      <c r="F9" s="2">
        <v>100</v>
      </c>
      <c r="G9" s="2">
        <v>100.0000459016604</v>
      </c>
      <c r="H9" s="2">
        <v>100.00001538461775</v>
      </c>
      <c r="I9" s="2">
        <v>99.99999999995715</v>
      </c>
      <c r="J9" s="2">
        <v>99.999998974359</v>
      </c>
      <c r="K9" s="2">
        <v>100</v>
      </c>
    </row>
    <row r="10" spans="1:11" ht="12">
      <c r="A10" s="2" t="s">
        <v>34</v>
      </c>
      <c r="B10" s="2">
        <v>91.87763713080169</v>
      </c>
      <c r="C10" s="2">
        <v>97.7332170880558</v>
      </c>
      <c r="D10" s="2">
        <v>98.5192497532083</v>
      </c>
      <c r="E10" s="2">
        <v>111.32315521628499</v>
      </c>
      <c r="F10" s="2">
        <v>95.86681974741677</v>
      </c>
      <c r="G10" s="2">
        <v>95.08201085731646</v>
      </c>
      <c r="H10" s="2">
        <v>96.15386094674784</v>
      </c>
      <c r="I10" s="2">
        <v>80.95238095234626</v>
      </c>
      <c r="J10" s="2">
        <v>123.07692181459568</v>
      </c>
      <c r="K10" s="2">
        <v>67.64705882352045</v>
      </c>
    </row>
    <row r="11" spans="1:11" ht="12">
      <c r="A11" s="2" t="s">
        <v>35</v>
      </c>
      <c r="B11" s="2">
        <v>96.62447257383967</v>
      </c>
      <c r="C11" s="2">
        <v>103.1386224934612</v>
      </c>
      <c r="D11" s="2">
        <v>103.55380059230012</v>
      </c>
      <c r="E11" s="2">
        <v>121.11959287531806</v>
      </c>
      <c r="F11" s="2">
        <v>113.08840413318025</v>
      </c>
      <c r="G11" s="2">
        <v>121.31153109381755</v>
      </c>
      <c r="H11" s="2">
        <v>111.53847869822748</v>
      </c>
      <c r="I11" s="2">
        <v>96.42857142853012</v>
      </c>
      <c r="J11" s="2">
        <v>133.333331965812</v>
      </c>
      <c r="K11" s="2">
        <v>88.23529411763538</v>
      </c>
    </row>
    <row r="12" spans="1:11" ht="12">
      <c r="A12" s="2" t="s">
        <v>36</v>
      </c>
      <c r="B12" s="2">
        <v>99.68354430379748</v>
      </c>
      <c r="C12" s="2">
        <v>116.73931996512641</v>
      </c>
      <c r="D12" s="2">
        <v>109.87166831194473</v>
      </c>
      <c r="E12" s="2">
        <v>100.63613231552162</v>
      </c>
      <c r="F12" s="2">
        <v>118.94374282433984</v>
      </c>
      <c r="G12" s="2">
        <v>131.14760118250547</v>
      </c>
      <c r="H12" s="2">
        <v>121.15386479290228</v>
      </c>
      <c r="I12" s="2">
        <v>117.85714285709236</v>
      </c>
      <c r="J12" s="2">
        <v>89.74358882314269</v>
      </c>
      <c r="K12" s="2">
        <v>99.99999999998676</v>
      </c>
    </row>
    <row r="13" spans="1:11" ht="12">
      <c r="A13" s="2" t="s">
        <v>37</v>
      </c>
      <c r="B13" s="2">
        <v>103.79746835443039</v>
      </c>
      <c r="C13" s="2">
        <v>120.31386224934612</v>
      </c>
      <c r="D13" s="2">
        <v>110.95755182625865</v>
      </c>
      <c r="E13" s="2">
        <v>117.81170483460559</v>
      </c>
      <c r="F13" s="2">
        <v>133.8691159586682</v>
      </c>
      <c r="G13" s="2">
        <v>157.37712141900656</v>
      </c>
      <c r="H13" s="2">
        <v>134.61540532544697</v>
      </c>
      <c r="I13" s="2">
        <v>109.52380952376258</v>
      </c>
      <c r="J13" s="2">
        <v>130.76922942800792</v>
      </c>
      <c r="K13" s="2">
        <v>102.94117647057459</v>
      </c>
    </row>
    <row r="14" spans="1:11" ht="12">
      <c r="A14" s="2" t="s">
        <v>38</v>
      </c>
      <c r="B14" s="2">
        <v>108.8607594936709</v>
      </c>
      <c r="C14" s="2">
        <v>123.10374891020051</v>
      </c>
      <c r="D14" s="2">
        <v>118.26258637709773</v>
      </c>
      <c r="E14" s="2">
        <v>131.04325699745547</v>
      </c>
      <c r="F14" s="2">
        <v>134.44316877152698</v>
      </c>
      <c r="G14" s="2">
        <v>159.01646643378785</v>
      </c>
      <c r="H14" s="2">
        <v>148.07694585799166</v>
      </c>
      <c r="I14" s="2">
        <v>120.23809523804371</v>
      </c>
      <c r="J14" s="2">
        <v>153.8461522682446</v>
      </c>
      <c r="K14" s="2">
        <v>101.47058823528067</v>
      </c>
    </row>
    <row r="15" spans="1:11" ht="12">
      <c r="A15" s="2" t="s">
        <v>39</v>
      </c>
      <c r="B15" s="2">
        <v>104.8523206751055</v>
      </c>
      <c r="C15" s="2">
        <v>131.12467306015694</v>
      </c>
      <c r="D15" s="2">
        <v>119.54590325765055</v>
      </c>
      <c r="E15" s="2">
        <v>134.73282442748092</v>
      </c>
      <c r="F15" s="2">
        <v>138.00229621125143</v>
      </c>
      <c r="G15" s="2">
        <v>175.40991658160107</v>
      </c>
      <c r="H15" s="2">
        <v>155.7692547337315</v>
      </c>
      <c r="I15" s="2">
        <v>129.76190476184917</v>
      </c>
      <c r="J15" s="2">
        <v>148.71794719263644</v>
      </c>
      <c r="K15" s="2">
        <v>86.76470588234145</v>
      </c>
    </row>
    <row r="16" spans="1:11" ht="12">
      <c r="A16" s="2" t="s">
        <v>40</v>
      </c>
      <c r="B16" s="2">
        <v>113.29113924050634</v>
      </c>
      <c r="C16" s="2">
        <v>132.43243243243245</v>
      </c>
      <c r="D16" s="2">
        <v>116.88055281342548</v>
      </c>
      <c r="E16" s="2">
        <v>148.21882951653944</v>
      </c>
      <c r="F16" s="2">
        <v>135.13203214695753</v>
      </c>
      <c r="G16" s="2">
        <v>167.21319150769446</v>
      </c>
      <c r="H16" s="2">
        <v>150.00002307692662</v>
      </c>
      <c r="I16" s="2">
        <v>126.19047619042212</v>
      </c>
      <c r="J16" s="2">
        <v>184.61538272189352</v>
      </c>
      <c r="K16" s="2">
        <v>110.29411764704423</v>
      </c>
    </row>
    <row r="17" spans="1:11" ht="12">
      <c r="A17" s="2" t="s">
        <v>41</v>
      </c>
      <c r="B17" s="2">
        <v>114.66244725738397</v>
      </c>
      <c r="C17" s="2">
        <v>133.91455972101133</v>
      </c>
      <c r="D17" s="2">
        <v>125.2714708785785</v>
      </c>
      <c r="E17" s="2">
        <v>154.70737913486005</v>
      </c>
      <c r="F17" s="2">
        <v>144.54649827784158</v>
      </c>
      <c r="G17" s="2">
        <v>186.88533168507027</v>
      </c>
      <c r="H17" s="2">
        <v>167.30771804734124</v>
      </c>
      <c r="I17" s="2">
        <v>132.14285714280052</v>
      </c>
      <c r="J17" s="2">
        <v>194.87179287310983</v>
      </c>
      <c r="K17" s="2">
        <v>108.8235294117503</v>
      </c>
    </row>
    <row r="18" spans="1:21" ht="12">
      <c r="A18" s="2" t="s">
        <v>42</v>
      </c>
      <c r="B18" s="2">
        <v>118.03797468354432</v>
      </c>
      <c r="C18" s="2">
        <v>142.10985178727114</v>
      </c>
      <c r="D18" s="2">
        <v>129.41757156959528</v>
      </c>
      <c r="E18" s="2">
        <v>154.0712468193384</v>
      </c>
      <c r="F18" s="2">
        <v>154.3053960964409</v>
      </c>
      <c r="G18" s="2">
        <v>198.3607467885395</v>
      </c>
      <c r="H18" s="2">
        <v>169.2307952662762</v>
      </c>
      <c r="I18" s="2">
        <v>147.61904761898435</v>
      </c>
      <c r="J18" s="2">
        <v>194.87179287310983</v>
      </c>
      <c r="K18" s="2">
        <v>116.17647058821991</v>
      </c>
      <c r="L18" s="2">
        <v>161.2</v>
      </c>
      <c r="M18" s="2">
        <v>147</v>
      </c>
      <c r="N18" s="2">
        <v>101.2</v>
      </c>
      <c r="O18" s="2">
        <v>146.8</v>
      </c>
      <c r="P18" s="2">
        <v>87.4</v>
      </c>
      <c r="Q18" s="2">
        <v>191.7</v>
      </c>
      <c r="R18" s="2">
        <v>133</v>
      </c>
      <c r="S18" s="2">
        <v>99.1</v>
      </c>
      <c r="T18" s="2">
        <v>135</v>
      </c>
      <c r="U18" s="2">
        <v>125.8</v>
      </c>
    </row>
    <row r="19" spans="1:11" ht="12">
      <c r="A19" s="2" t="s">
        <v>43</v>
      </c>
      <c r="B19" s="2">
        <v>117.19409282700421</v>
      </c>
      <c r="C19" s="2">
        <v>128.59633827375762</v>
      </c>
      <c r="D19" s="2">
        <v>123.0009871668312</v>
      </c>
      <c r="E19" s="2">
        <v>151.9083969465649</v>
      </c>
      <c r="F19" s="2">
        <v>149.82778415614237</v>
      </c>
      <c r="G19" s="2">
        <v>196.7214017737582</v>
      </c>
      <c r="H19" s="2">
        <v>157.69233195266645</v>
      </c>
      <c r="I19" s="2">
        <v>122.61904761899507</v>
      </c>
      <c r="J19" s="2">
        <v>166.666664957265</v>
      </c>
      <c r="K19" s="2">
        <v>108.8235294117503</v>
      </c>
    </row>
    <row r="20" spans="1:11" ht="12">
      <c r="A20" s="2" t="s">
        <v>44</v>
      </c>
      <c r="B20" s="2">
        <v>111.18143459915613</v>
      </c>
      <c r="C20" s="2">
        <v>117.8727114210985</v>
      </c>
      <c r="D20" s="2">
        <v>122.30997038499508</v>
      </c>
      <c r="E20" s="2">
        <v>140.33078880407123</v>
      </c>
      <c r="F20" s="2">
        <v>140.87256027554537</v>
      </c>
      <c r="G20" s="2">
        <v>170.49188153725711</v>
      </c>
      <c r="H20" s="2">
        <v>142.3077142011868</v>
      </c>
      <c r="I20" s="2">
        <v>101.19047619043283</v>
      </c>
      <c r="J20" s="2">
        <v>141.02563957922422</v>
      </c>
      <c r="K20" s="2">
        <v>99.99999999998676</v>
      </c>
    </row>
    <row r="21" spans="1:21" ht="12">
      <c r="A21" s="2" t="s">
        <v>45</v>
      </c>
      <c r="B21" s="2">
        <v>112.02531645569621</v>
      </c>
      <c r="C21" s="2">
        <v>102.0924149956408</v>
      </c>
      <c r="D21" s="2">
        <v>126.25863770977297</v>
      </c>
      <c r="E21" s="2">
        <v>129.7709923664122</v>
      </c>
      <c r="F21" s="2">
        <v>131.6877152698048</v>
      </c>
      <c r="G21" s="2">
        <v>147.54105133031862</v>
      </c>
      <c r="H21" s="2">
        <v>130.76925088757704</v>
      </c>
      <c r="I21" s="2">
        <v>80.95238095234626</v>
      </c>
      <c r="J21" s="2">
        <v>115.38461420118345</v>
      </c>
      <c r="K21" s="2">
        <v>102.94117647057459</v>
      </c>
      <c r="L21" s="2">
        <v>84.2</v>
      </c>
      <c r="M21" s="2">
        <v>86</v>
      </c>
      <c r="N21" s="2">
        <v>59.8</v>
      </c>
      <c r="O21" s="2">
        <v>118.4</v>
      </c>
      <c r="P21" s="2">
        <v>55</v>
      </c>
      <c r="Q21" s="2">
        <v>115.8</v>
      </c>
      <c r="R21" s="2">
        <v>118</v>
      </c>
      <c r="S21" s="2">
        <v>69.9</v>
      </c>
      <c r="T21" s="2">
        <v>97.2</v>
      </c>
      <c r="U21" s="2">
        <v>111</v>
      </c>
    </row>
    <row r="22" spans="1:11" ht="12">
      <c r="A22" s="2" t="s">
        <v>46</v>
      </c>
      <c r="B22" s="2">
        <v>115.29535864978904</v>
      </c>
      <c r="C22" s="2">
        <v>100</v>
      </c>
      <c r="D22" s="2">
        <v>125.46890424481738</v>
      </c>
      <c r="E22" s="2">
        <v>137.91348600508906</v>
      </c>
      <c r="F22" s="2">
        <v>141.10218140068886</v>
      </c>
      <c r="G22" s="2">
        <v>165.57384649291313</v>
      </c>
      <c r="H22" s="2">
        <v>140.38463698225183</v>
      </c>
      <c r="I22" s="2">
        <v>92.85714285710307</v>
      </c>
      <c r="J22" s="2">
        <v>133.333331965812</v>
      </c>
      <c r="K22" s="2">
        <v>110.29411764704423</v>
      </c>
    </row>
    <row r="23" spans="1:11" ht="12">
      <c r="A23" s="2" t="s">
        <v>47</v>
      </c>
      <c r="B23" s="2">
        <v>122.8902953586498</v>
      </c>
      <c r="C23" s="2">
        <v>107.846556233653</v>
      </c>
      <c r="D23" s="2">
        <v>125.96248766041462</v>
      </c>
      <c r="E23" s="2">
        <v>150.50890585241729</v>
      </c>
      <c r="F23" s="2">
        <v>139.72445464982778</v>
      </c>
      <c r="G23" s="2">
        <v>157.37712141900656</v>
      </c>
      <c r="H23" s="2">
        <v>144.23079142012176</v>
      </c>
      <c r="I23" s="2">
        <v>101.19047619043283</v>
      </c>
      <c r="J23" s="2">
        <v>161.53845988165682</v>
      </c>
      <c r="K23" s="2">
        <v>122.05882352939561</v>
      </c>
    </row>
    <row r="24" spans="1:11" ht="12">
      <c r="A24" s="2" t="s">
        <v>48</v>
      </c>
      <c r="B24" s="2">
        <v>127.63713080168777</v>
      </c>
      <c r="C24" s="2">
        <v>116.4777680906713</v>
      </c>
      <c r="D24" s="2">
        <v>138.10463968410664</v>
      </c>
      <c r="E24" s="2">
        <v>161.83206106870227</v>
      </c>
      <c r="F24" s="2">
        <v>136.16532721010333</v>
      </c>
      <c r="G24" s="2">
        <v>154.0984313894439</v>
      </c>
      <c r="H24" s="2">
        <v>167.30771804734124</v>
      </c>
      <c r="I24" s="2">
        <v>116.66666666661668</v>
      </c>
      <c r="J24" s="2">
        <v>187.1794852596976</v>
      </c>
      <c r="K24" s="2">
        <v>132.35294117645307</v>
      </c>
    </row>
    <row r="25" spans="1:11" ht="12">
      <c r="A25" s="2" t="s">
        <v>49</v>
      </c>
      <c r="B25" s="2">
        <v>133.43881856540085</v>
      </c>
      <c r="C25" s="2">
        <v>133.12990409764603</v>
      </c>
      <c r="D25" s="2">
        <v>138.3020730503455</v>
      </c>
      <c r="E25" s="2">
        <v>176.08142493638678</v>
      </c>
      <c r="F25" s="2">
        <v>148.9092996555683</v>
      </c>
      <c r="G25" s="2">
        <v>165.57384649291313</v>
      </c>
      <c r="H25" s="2">
        <v>167.30771804734124</v>
      </c>
      <c r="I25" s="2">
        <v>138.09523809517893</v>
      </c>
      <c r="J25" s="2">
        <v>212.82051063773835</v>
      </c>
      <c r="K25" s="2">
        <v>145.58823529409835</v>
      </c>
    </row>
    <row r="26" spans="1:11" ht="12">
      <c r="A26" s="2" t="s">
        <v>50</v>
      </c>
      <c r="B26" s="2">
        <v>138.08016877637132</v>
      </c>
      <c r="C26" s="2">
        <v>139.66870095902354</v>
      </c>
      <c r="D26" s="2">
        <v>147.77887462981244</v>
      </c>
      <c r="E26" s="2">
        <v>195.16539440203562</v>
      </c>
      <c r="F26" s="2">
        <v>159.58668197474168</v>
      </c>
      <c r="G26" s="2">
        <v>177.04926159638237</v>
      </c>
      <c r="H26" s="2">
        <v>194.23079911243062</v>
      </c>
      <c r="I26" s="2">
        <v>151.1904761904114</v>
      </c>
      <c r="J26" s="2">
        <v>238.46153601577913</v>
      </c>
      <c r="K26" s="2">
        <v>157.35294117644975</v>
      </c>
    </row>
    <row r="27" spans="1:11" ht="12">
      <c r="A27" s="2" t="s">
        <v>51</v>
      </c>
      <c r="B27" s="2">
        <v>139.76793248945148</v>
      </c>
      <c r="C27" s="2">
        <v>133.30427201394943</v>
      </c>
      <c r="D27" s="2">
        <v>148.86475814412637</v>
      </c>
      <c r="E27" s="2">
        <v>215.13994910941474</v>
      </c>
      <c r="F27" s="2">
        <v>131.6877152698048</v>
      </c>
      <c r="G27" s="2">
        <v>163.93450147813184</v>
      </c>
      <c r="H27" s="2">
        <v>192.30772189349568</v>
      </c>
      <c r="I27" s="2">
        <v>119.04761904756803</v>
      </c>
      <c r="J27" s="2">
        <v>256.4102537804077</v>
      </c>
      <c r="K27" s="2">
        <v>147.0588235293923</v>
      </c>
    </row>
    <row r="28" spans="1:5" ht="12">
      <c r="A28" s="2" t="s">
        <v>52</v>
      </c>
      <c r="E28" s="2">
        <v>232.44274809160302</v>
      </c>
    </row>
    <row r="29" spans="1:5" ht="12">
      <c r="A29" s="2" t="s">
        <v>53</v>
      </c>
      <c r="E29" s="2">
        <v>234.09669211195927</v>
      </c>
    </row>
    <row r="34" spans="2:10" ht="12">
      <c r="B34" s="2" t="s">
        <v>54</v>
      </c>
      <c r="C34" s="2" t="s">
        <v>55</v>
      </c>
      <c r="H34" s="2" t="s">
        <v>56</v>
      </c>
      <c r="J34" s="2" t="s">
        <v>57</v>
      </c>
    </row>
    <row r="35" spans="2:31" ht="12">
      <c r="B35" s="2">
        <v>1</v>
      </c>
      <c r="C35" s="2" t="s">
        <v>58</v>
      </c>
      <c r="H35" s="2" t="s">
        <v>59</v>
      </c>
      <c r="J35" s="2" t="s">
        <v>60</v>
      </c>
      <c r="AA35" s="2" t="s">
        <v>101</v>
      </c>
      <c r="AB35" s="2" t="s">
        <v>102</v>
      </c>
      <c r="AC35" s="2" t="s">
        <v>103</v>
      </c>
      <c r="AD35" s="2" t="s">
        <v>104</v>
      </c>
      <c r="AE35" s="2" t="s">
        <v>105</v>
      </c>
    </row>
    <row r="36" spans="2:31" ht="12">
      <c r="B36" s="2">
        <v>2</v>
      </c>
      <c r="C36" s="2" t="s">
        <v>61</v>
      </c>
      <c r="H36" s="2" t="s">
        <v>59</v>
      </c>
      <c r="J36" s="2" t="s">
        <v>62</v>
      </c>
      <c r="AA36" s="2">
        <v>771532</v>
      </c>
      <c r="AB36" s="2">
        <v>152868</v>
      </c>
      <c r="AC36" s="2">
        <v>125529</v>
      </c>
      <c r="AD36" s="2">
        <v>100778</v>
      </c>
      <c r="AE36" s="2">
        <v>198047</v>
      </c>
    </row>
    <row r="37" spans="2:31" ht="12">
      <c r="B37" s="2">
        <v>3</v>
      </c>
      <c r="C37" s="2" t="s">
        <v>63</v>
      </c>
      <c r="H37" s="2" t="s">
        <v>59</v>
      </c>
      <c r="J37" s="2" t="s">
        <v>62</v>
      </c>
      <c r="AA37" s="2">
        <f>+AA36/SUM($B$16:$F$16)</f>
        <v>1194.4052086332297</v>
      </c>
      <c r="AB37" s="2">
        <f>+AB36/SUM($B$16:$F$16)</f>
        <v>236.65426117561495</v>
      </c>
      <c r="AC37" s="2">
        <f>+AC36/SUM($B$16:$F$16)</f>
        <v>194.3308786084319</v>
      </c>
      <c r="AD37" s="2">
        <f>+AD36/SUM($B$16:$F$16)</f>
        <v>156.01396716615722</v>
      </c>
      <c r="AE37" s="2">
        <f>+AE36/SUM($B$16:$F$16)</f>
        <v>306.59566726225904</v>
      </c>
    </row>
    <row r="38" spans="2:27" ht="12">
      <c r="B38" s="2">
        <v>4</v>
      </c>
      <c r="C38" s="2" t="s">
        <v>64</v>
      </c>
      <c r="H38" s="2" t="s">
        <v>59</v>
      </c>
      <c r="J38" s="2" t="s">
        <v>62</v>
      </c>
      <c r="AA38" s="2" t="s">
        <v>106</v>
      </c>
    </row>
    <row r="39" spans="2:10" ht="12">
      <c r="B39" s="2">
        <v>5</v>
      </c>
      <c r="C39" s="2" t="s">
        <v>65</v>
      </c>
      <c r="H39" s="2" t="s">
        <v>59</v>
      </c>
      <c r="J39" s="2" t="s">
        <v>62</v>
      </c>
    </row>
    <row r="40" spans="2:31" ht="12">
      <c r="B40" s="2">
        <v>6</v>
      </c>
      <c r="C40" s="2" t="s">
        <v>66</v>
      </c>
      <c r="H40" s="2" t="s">
        <v>59</v>
      </c>
      <c r="J40" s="2" t="s">
        <v>67</v>
      </c>
      <c r="Z40" s="2">
        <v>1929</v>
      </c>
      <c r="AA40" s="2">
        <v>161.2</v>
      </c>
      <c r="AB40" s="2">
        <v>147</v>
      </c>
      <c r="AC40" s="2">
        <v>101.2</v>
      </c>
      <c r="AD40" s="2">
        <v>146.8</v>
      </c>
      <c r="AE40" s="2">
        <v>87.4</v>
      </c>
    </row>
    <row r="41" spans="2:31" ht="12">
      <c r="B41" s="2">
        <v>7</v>
      </c>
      <c r="C41" s="2" t="s">
        <v>68</v>
      </c>
      <c r="H41" s="2" t="s">
        <v>59</v>
      </c>
      <c r="J41" s="2" t="s">
        <v>62</v>
      </c>
      <c r="Z41" s="2">
        <v>1932</v>
      </c>
      <c r="AA41" s="2">
        <v>84.2</v>
      </c>
      <c r="AB41" s="2">
        <v>86</v>
      </c>
      <c r="AC41" s="2">
        <v>59.8</v>
      </c>
      <c r="AD41" s="2">
        <v>118.4</v>
      </c>
      <c r="AE41" s="2">
        <v>55</v>
      </c>
    </row>
    <row r="42" spans="2:10" ht="12">
      <c r="B42" s="2">
        <v>8</v>
      </c>
      <c r="C42" s="2" t="s">
        <v>69</v>
      </c>
      <c r="H42" s="2" t="s">
        <v>59</v>
      </c>
      <c r="J42" s="2" t="s">
        <v>62</v>
      </c>
    </row>
    <row r="43" spans="2:31" ht="12">
      <c r="B43" s="2">
        <v>9</v>
      </c>
      <c r="C43" s="2" t="s">
        <v>70</v>
      </c>
      <c r="H43" s="2" t="s">
        <v>59</v>
      </c>
      <c r="J43" s="2" t="s">
        <v>62</v>
      </c>
      <c r="Z43" s="2" t="s">
        <v>107</v>
      </c>
      <c r="AA43" s="2">
        <f>+(AA40-AA41)/AA40</f>
        <v>0.477667493796526</v>
      </c>
      <c r="AB43" s="2">
        <f>+(AB40-AB41)/AB40</f>
        <v>0.41496598639455784</v>
      </c>
      <c r="AC43" s="2">
        <f>+(AC40-AC41)/AC40</f>
        <v>0.4090909090909091</v>
      </c>
      <c r="AD43" s="2">
        <f>+(AD40-AD41)/AD40</f>
        <v>0.19346049046321528</v>
      </c>
      <c r="AE43" s="2">
        <f>+(AE40-AE41)/AE40</f>
        <v>0.3707093821510298</v>
      </c>
    </row>
    <row r="44" spans="2:10" ht="12">
      <c r="B44" s="2">
        <v>10</v>
      </c>
      <c r="C44" s="2" t="s">
        <v>71</v>
      </c>
      <c r="H44" s="2" t="s">
        <v>59</v>
      </c>
      <c r="J44" s="2" t="s">
        <v>62</v>
      </c>
    </row>
    <row r="45" spans="2:31" ht="12">
      <c r="B45" s="2">
        <v>11</v>
      </c>
      <c r="C45" s="2" t="s">
        <v>119</v>
      </c>
      <c r="H45" s="2" t="s">
        <v>59</v>
      </c>
      <c r="J45" s="2" t="s">
        <v>129</v>
      </c>
      <c r="AA45" s="2">
        <f>+AA43*AA37</f>
        <v>570.5285425853516</v>
      </c>
      <c r="AB45" s="2">
        <f>+AB43*AB37</f>
        <v>98.20346892321437</v>
      </c>
      <c r="AC45" s="2">
        <f>+AC43*AC37</f>
        <v>79.4989957943585</v>
      </c>
      <c r="AD45" s="2">
        <f>+AD43*AD37</f>
        <v>30.18253860707674</v>
      </c>
      <c r="AE45" s="2">
        <f>+AE43*AE37</f>
        <v>113.65789038097476</v>
      </c>
    </row>
    <row r="46" spans="2:10" ht="12">
      <c r="B46" s="2">
        <v>12</v>
      </c>
      <c r="C46" s="2" t="s">
        <v>120</v>
      </c>
      <c r="H46" s="2" t="s">
        <v>59</v>
      </c>
      <c r="J46" s="2" t="s">
        <v>62</v>
      </c>
    </row>
    <row r="47" spans="2:27" ht="12">
      <c r="B47" s="2">
        <v>13</v>
      </c>
      <c r="C47" s="2" t="s">
        <v>121</v>
      </c>
      <c r="H47" s="2" t="s">
        <v>59</v>
      </c>
      <c r="J47" s="2" t="s">
        <v>62</v>
      </c>
      <c r="AA47" s="2" t="s">
        <v>108</v>
      </c>
    </row>
    <row r="48" spans="2:10" ht="12">
      <c r="B48" s="2">
        <v>14</v>
      </c>
      <c r="C48" s="2" t="s">
        <v>123</v>
      </c>
      <c r="H48" s="2" t="s">
        <v>59</v>
      </c>
      <c r="J48" s="2" t="s">
        <v>62</v>
      </c>
    </row>
    <row r="49" spans="2:31" ht="12">
      <c r="B49" s="2">
        <v>15</v>
      </c>
      <c r="C49" s="2" t="s">
        <v>122</v>
      </c>
      <c r="H49" s="2" t="s">
        <v>59</v>
      </c>
      <c r="J49" s="2" t="s">
        <v>62</v>
      </c>
      <c r="Z49" s="2">
        <v>1929</v>
      </c>
      <c r="AA49" s="2">
        <v>191.7</v>
      </c>
      <c r="AB49" s="2">
        <v>133</v>
      </c>
      <c r="AC49" s="2">
        <v>99.1</v>
      </c>
      <c r="AD49" s="2">
        <v>135</v>
      </c>
      <c r="AE49" s="2">
        <v>125.8</v>
      </c>
    </row>
    <row r="50" spans="2:31" ht="12">
      <c r="B50" s="2">
        <v>16</v>
      </c>
      <c r="C50" s="2" t="s">
        <v>128</v>
      </c>
      <c r="H50" s="2" t="s">
        <v>59</v>
      </c>
      <c r="J50" s="2" t="s">
        <v>62</v>
      </c>
      <c r="Z50" s="2">
        <v>1932</v>
      </c>
      <c r="AA50" s="2">
        <v>115.8</v>
      </c>
      <c r="AB50" s="2">
        <v>118</v>
      </c>
      <c r="AC50" s="2">
        <v>69.9</v>
      </c>
      <c r="AD50" s="2">
        <v>97.2</v>
      </c>
      <c r="AE50" s="2">
        <v>111</v>
      </c>
    </row>
    <row r="51" spans="2:10" ht="12">
      <c r="B51" s="2">
        <v>17</v>
      </c>
      <c r="C51" s="2" t="s">
        <v>124</v>
      </c>
      <c r="H51" s="2" t="s">
        <v>59</v>
      </c>
      <c r="J51" s="2" t="s">
        <v>62</v>
      </c>
    </row>
    <row r="52" spans="2:10" ht="12">
      <c r="B52" s="2">
        <v>18</v>
      </c>
      <c r="C52" s="2" t="s">
        <v>125</v>
      </c>
      <c r="H52" s="2" t="s">
        <v>59</v>
      </c>
      <c r="J52" s="2" t="s">
        <v>62</v>
      </c>
    </row>
    <row r="53" spans="2:10" ht="12">
      <c r="B53" s="2">
        <v>19</v>
      </c>
      <c r="C53" s="2" t="s">
        <v>126</v>
      </c>
      <c r="H53" s="2" t="s">
        <v>59</v>
      </c>
      <c r="J53" s="2" t="s">
        <v>62</v>
      </c>
    </row>
    <row r="54" spans="2:10" ht="12">
      <c r="B54" s="2">
        <v>20</v>
      </c>
      <c r="C54" s="2" t="s">
        <v>127</v>
      </c>
      <c r="H54" s="2" t="s">
        <v>59</v>
      </c>
      <c r="J54" s="2" t="s">
        <v>62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K138"/>
  <sheetViews>
    <sheetView workbookViewId="0" topLeftCell="B1">
      <selection activeCell="B129" sqref="B129"/>
    </sheetView>
  </sheetViews>
  <sheetFormatPr defaultColWidth="9.140625" defaultRowHeight="12.75"/>
  <cols>
    <col min="1" max="1" width="9.140625" style="2" customWidth="1"/>
    <col min="2" max="2" width="14.28125" style="2" customWidth="1"/>
    <col min="3" max="3" width="14.8515625" style="2" customWidth="1"/>
    <col min="4" max="4" width="33.57421875" style="2" customWidth="1"/>
    <col min="5" max="5" width="25.421875" style="2" customWidth="1"/>
    <col min="6" max="6" width="29.00390625" style="2" customWidth="1"/>
    <col min="7" max="7" width="21.28125" style="2" customWidth="1"/>
    <col min="8" max="8" width="28.8515625" style="2" customWidth="1"/>
    <col min="9" max="9" width="22.421875" style="2" customWidth="1"/>
    <col min="10" max="10" width="17.57421875" style="2" customWidth="1"/>
    <col min="11" max="11" width="10.8515625" style="2" customWidth="1"/>
    <col min="12" max="12" width="17.28125" style="2" customWidth="1"/>
    <col min="13" max="13" width="14.00390625" style="2" customWidth="1"/>
    <col min="14" max="14" width="15.00390625" style="2" customWidth="1"/>
    <col min="15" max="15" width="16.421875" style="2" customWidth="1"/>
    <col min="16" max="16" width="11.57421875" style="2" customWidth="1"/>
    <col min="17" max="17" width="20.28125" style="2" customWidth="1"/>
    <col min="18" max="18" width="15.28125" style="2" customWidth="1"/>
    <col min="19" max="19" width="13.140625" style="2" customWidth="1"/>
    <col min="20" max="16384" width="9.140625" style="2" customWidth="1"/>
  </cols>
  <sheetData>
    <row r="1" ht="12.75">
      <c r="B1" s="1" t="s">
        <v>148</v>
      </c>
    </row>
    <row r="2" ht="12.75">
      <c r="B2" s="1" t="s">
        <v>202</v>
      </c>
    </row>
    <row r="3" ht="12"/>
    <row r="4" spans="2:14" ht="12">
      <c r="B4" s="3" t="s">
        <v>158</v>
      </c>
      <c r="N4" s="3" t="s">
        <v>149</v>
      </c>
    </row>
    <row r="5" spans="4:10" ht="12">
      <c r="D5" s="3" t="s">
        <v>144</v>
      </c>
      <c r="J5" s="3" t="s">
        <v>147</v>
      </c>
    </row>
    <row r="6" spans="2:16" ht="12">
      <c r="B6" s="2" t="s">
        <v>184</v>
      </c>
      <c r="C6" s="2">
        <v>1</v>
      </c>
      <c r="D6" s="2">
        <v>2</v>
      </c>
      <c r="E6" s="2">
        <v>3</v>
      </c>
      <c r="F6" s="2">
        <v>4</v>
      </c>
      <c r="G6" s="2">
        <v>5</v>
      </c>
      <c r="H6" s="2">
        <v>6</v>
      </c>
      <c r="I6" s="2">
        <v>7</v>
      </c>
      <c r="J6" s="2">
        <v>8</v>
      </c>
      <c r="K6" s="2">
        <v>9</v>
      </c>
      <c r="L6" s="2">
        <v>10</v>
      </c>
      <c r="N6" s="4" t="s">
        <v>150</v>
      </c>
      <c r="O6" s="4" t="s">
        <v>152</v>
      </c>
      <c r="P6" s="4" t="s">
        <v>151</v>
      </c>
    </row>
    <row r="7" spans="2:16" ht="12">
      <c r="B7" s="2" t="s">
        <v>198</v>
      </c>
      <c r="C7" s="2" t="s">
        <v>137</v>
      </c>
      <c r="D7" s="2" t="s">
        <v>138</v>
      </c>
      <c r="E7" s="2" t="s">
        <v>139</v>
      </c>
      <c r="F7" s="2" t="s">
        <v>140</v>
      </c>
      <c r="G7" s="2" t="s">
        <v>143</v>
      </c>
      <c r="H7" s="2" t="s">
        <v>142</v>
      </c>
      <c r="I7" s="2" t="s">
        <v>141</v>
      </c>
      <c r="J7" s="2" t="s">
        <v>146</v>
      </c>
      <c r="K7" s="2" t="s">
        <v>145</v>
      </c>
      <c r="L7" s="2" t="s">
        <v>131</v>
      </c>
      <c r="N7" s="2" t="s">
        <v>130</v>
      </c>
      <c r="O7" s="2" t="s">
        <v>131</v>
      </c>
      <c r="P7" s="2" t="s">
        <v>132</v>
      </c>
    </row>
    <row r="8" spans="2:16" ht="12">
      <c r="B8" s="2" t="s">
        <v>156</v>
      </c>
      <c r="C8" s="2" t="s">
        <v>157</v>
      </c>
      <c r="D8" s="2" t="s">
        <v>157</v>
      </c>
      <c r="E8" s="2" t="s">
        <v>157</v>
      </c>
      <c r="F8" s="2" t="s">
        <v>157</v>
      </c>
      <c r="G8" s="2" t="s">
        <v>157</v>
      </c>
      <c r="H8" s="2" t="s">
        <v>157</v>
      </c>
      <c r="I8" s="2" t="s">
        <v>157</v>
      </c>
      <c r="J8" s="2" t="s">
        <v>157</v>
      </c>
      <c r="K8" s="2" t="s">
        <v>157</v>
      </c>
      <c r="L8" s="2" t="s">
        <v>157</v>
      </c>
      <c r="N8" s="2" t="s">
        <v>157</v>
      </c>
      <c r="O8" s="2" t="s">
        <v>157</v>
      </c>
      <c r="P8" s="2" t="s">
        <v>157</v>
      </c>
    </row>
    <row r="9" spans="2:16" ht="12">
      <c r="B9" s="2" t="s">
        <v>32</v>
      </c>
      <c r="C9" s="2">
        <v>11.3</v>
      </c>
      <c r="D9" s="2">
        <v>1.1</v>
      </c>
      <c r="E9" s="2">
        <v>2.07</v>
      </c>
      <c r="F9" s="2">
        <v>1.07</v>
      </c>
      <c r="G9" s="2">
        <v>8.73</v>
      </c>
      <c r="H9" s="2">
        <v>5.13</v>
      </c>
      <c r="I9" s="2">
        <v>3.51</v>
      </c>
      <c r="J9" s="2">
        <v>22.8</v>
      </c>
      <c r="K9" s="2">
        <v>0.774</v>
      </c>
      <c r="L9" s="2">
        <v>32.9</v>
      </c>
      <c r="N9" s="2">
        <v>23.574</v>
      </c>
      <c r="O9" s="2">
        <v>32.9</v>
      </c>
      <c r="P9" s="2">
        <v>32.91</v>
      </c>
    </row>
    <row r="10" spans="2:16" ht="12">
      <c r="B10" s="2" t="s">
        <v>33</v>
      </c>
      <c r="C10" s="2">
        <v>12.2</v>
      </c>
      <c r="D10" s="2">
        <v>1.42</v>
      </c>
      <c r="E10" s="2">
        <v>2.13</v>
      </c>
      <c r="F10" s="2">
        <v>1.1</v>
      </c>
      <c r="G10" s="2">
        <v>8.76</v>
      </c>
      <c r="H10" s="2">
        <v>5.07</v>
      </c>
      <c r="I10" s="2">
        <v>4.09</v>
      </c>
      <c r="J10" s="2">
        <v>22.1</v>
      </c>
      <c r="K10" s="2">
        <v>0.834</v>
      </c>
      <c r="L10" s="2">
        <v>35</v>
      </c>
      <c r="N10" s="2">
        <v>22.934</v>
      </c>
      <c r="O10" s="2">
        <v>35</v>
      </c>
      <c r="P10" s="2">
        <v>34.77</v>
      </c>
    </row>
    <row r="11" spans="2:16" ht="12">
      <c r="B11" s="2" t="s">
        <v>34</v>
      </c>
      <c r="C11" s="2">
        <v>11.9</v>
      </c>
      <c r="D11" s="2">
        <v>1.39</v>
      </c>
      <c r="E11" s="2">
        <v>2.46</v>
      </c>
      <c r="F11" s="2">
        <v>1.08</v>
      </c>
      <c r="G11" s="2">
        <v>8.81</v>
      </c>
      <c r="H11" s="2">
        <v>4.92</v>
      </c>
      <c r="I11" s="2">
        <v>4.32</v>
      </c>
      <c r="J11" s="2">
        <v>20.2</v>
      </c>
      <c r="K11" s="2">
        <v>0.765</v>
      </c>
      <c r="L11" s="2">
        <v>34.3</v>
      </c>
      <c r="N11" s="2">
        <v>20.965</v>
      </c>
      <c r="O11" s="2">
        <v>34.3</v>
      </c>
      <c r="P11" s="2">
        <v>34.88</v>
      </c>
    </row>
    <row r="12" spans="2:16" ht="12">
      <c r="B12" s="2" t="s">
        <v>35</v>
      </c>
      <c r="C12" s="2">
        <v>12.6</v>
      </c>
      <c r="D12" s="2">
        <v>1.81</v>
      </c>
      <c r="E12" s="2">
        <v>2.45</v>
      </c>
      <c r="F12" s="2">
        <v>1.15</v>
      </c>
      <c r="G12" s="2">
        <v>8.87</v>
      </c>
      <c r="H12" s="2">
        <v>5.14</v>
      </c>
      <c r="I12" s="2">
        <v>4.86</v>
      </c>
      <c r="J12" s="2">
        <v>22.8</v>
      </c>
      <c r="K12" s="2">
        <v>0.711</v>
      </c>
      <c r="L12" s="2">
        <v>36.3</v>
      </c>
      <c r="N12" s="2">
        <v>23.511</v>
      </c>
      <c r="O12" s="2">
        <v>36.3</v>
      </c>
      <c r="P12" s="2">
        <v>36.88</v>
      </c>
    </row>
    <row r="13" spans="2:16" ht="12">
      <c r="B13" s="2" t="s">
        <v>36</v>
      </c>
      <c r="C13" s="2">
        <v>12.9</v>
      </c>
      <c r="D13" s="2">
        <v>2.12</v>
      </c>
      <c r="E13" s="2">
        <v>2.42</v>
      </c>
      <c r="F13" s="2">
        <v>1.35</v>
      </c>
      <c r="G13" s="2">
        <v>8.96</v>
      </c>
      <c r="H13" s="2">
        <v>5.09</v>
      </c>
      <c r="I13" s="2">
        <v>5.92</v>
      </c>
      <c r="J13" s="2">
        <v>24.7</v>
      </c>
      <c r="K13" s="2">
        <v>0.808</v>
      </c>
      <c r="L13" s="2">
        <v>39.7</v>
      </c>
      <c r="N13" s="2">
        <v>25.508</v>
      </c>
      <c r="O13" s="2">
        <v>39.7</v>
      </c>
      <c r="P13" s="2">
        <v>38.76</v>
      </c>
    </row>
    <row r="14" spans="2:16" ht="12">
      <c r="B14" s="2" t="s">
        <v>37</v>
      </c>
      <c r="C14" s="2">
        <v>12.9</v>
      </c>
      <c r="D14" s="2">
        <v>2.37</v>
      </c>
      <c r="E14" s="2">
        <v>2.57</v>
      </c>
      <c r="F14" s="2">
        <v>1.53</v>
      </c>
      <c r="G14" s="2">
        <v>9.07</v>
      </c>
      <c r="H14" s="2">
        <v>5.14</v>
      </c>
      <c r="I14" s="2">
        <v>6.37</v>
      </c>
      <c r="J14" s="2">
        <v>27.3</v>
      </c>
      <c r="K14" s="2">
        <v>0.819</v>
      </c>
      <c r="L14" s="2">
        <v>37.9</v>
      </c>
      <c r="N14" s="2">
        <v>28.119</v>
      </c>
      <c r="O14" s="2">
        <v>37.9</v>
      </c>
      <c r="P14" s="2">
        <v>39.95</v>
      </c>
    </row>
    <row r="15" spans="2:16" ht="12">
      <c r="B15" s="2" t="s">
        <v>38</v>
      </c>
      <c r="C15" s="2">
        <v>13.4</v>
      </c>
      <c r="D15" s="2">
        <v>2.5</v>
      </c>
      <c r="E15" s="2">
        <v>2.62</v>
      </c>
      <c r="F15" s="2">
        <v>1.81</v>
      </c>
      <c r="G15" s="2">
        <v>9.2</v>
      </c>
      <c r="H15" s="2">
        <v>5.16</v>
      </c>
      <c r="I15" s="2">
        <v>6.75</v>
      </c>
      <c r="J15" s="2">
        <v>31.1</v>
      </c>
      <c r="K15" s="2">
        <v>0.869</v>
      </c>
      <c r="L15" s="2">
        <v>40.3</v>
      </c>
      <c r="N15" s="2">
        <v>31.969</v>
      </c>
      <c r="O15" s="2">
        <v>40.3</v>
      </c>
      <c r="P15" s="2">
        <v>41.44</v>
      </c>
    </row>
    <row r="16" spans="2:16" ht="12">
      <c r="B16" s="2" t="s">
        <v>39</v>
      </c>
      <c r="C16" s="2">
        <v>13.7</v>
      </c>
      <c r="D16" s="2">
        <v>2.65</v>
      </c>
      <c r="E16" s="2">
        <v>2.53</v>
      </c>
      <c r="F16" s="2">
        <v>2</v>
      </c>
      <c r="G16" s="2">
        <v>9.33</v>
      </c>
      <c r="H16" s="2">
        <v>5.01</v>
      </c>
      <c r="I16" s="2">
        <v>7.03</v>
      </c>
      <c r="J16" s="2">
        <v>31.1</v>
      </c>
      <c r="K16" s="2">
        <v>0.879</v>
      </c>
      <c r="L16" s="2">
        <v>40.4</v>
      </c>
      <c r="N16" s="2">
        <v>31.979</v>
      </c>
      <c r="O16" s="2">
        <v>40.4</v>
      </c>
      <c r="P16" s="2">
        <v>42.25</v>
      </c>
    </row>
    <row r="17" spans="2:16" ht="12">
      <c r="B17" s="2" t="s">
        <v>40</v>
      </c>
      <c r="C17" s="2">
        <v>14.4</v>
      </c>
      <c r="D17" s="2">
        <v>2.53</v>
      </c>
      <c r="E17" s="2">
        <v>2.66</v>
      </c>
      <c r="F17" s="2">
        <v>2.18</v>
      </c>
      <c r="G17" s="2">
        <v>9.42</v>
      </c>
      <c r="H17" s="2">
        <v>5.61</v>
      </c>
      <c r="I17" s="2">
        <v>7.73</v>
      </c>
      <c r="J17" s="2">
        <v>29.9</v>
      </c>
      <c r="K17" s="2">
        <v>0.877</v>
      </c>
      <c r="L17" s="2">
        <v>36.7</v>
      </c>
      <c r="N17" s="2">
        <v>30.777</v>
      </c>
      <c r="O17" s="2">
        <v>36.7</v>
      </c>
      <c r="P17" s="2">
        <v>44.53</v>
      </c>
    </row>
    <row r="18" spans="2:16" ht="12">
      <c r="B18" s="2" t="s">
        <v>41</v>
      </c>
      <c r="C18" s="2">
        <v>14.6</v>
      </c>
      <c r="D18" s="2">
        <v>2.68</v>
      </c>
      <c r="E18" s="2">
        <v>2.91</v>
      </c>
      <c r="F18" s="2">
        <v>2.41</v>
      </c>
      <c r="G18" s="2">
        <v>9.52</v>
      </c>
      <c r="H18" s="2">
        <v>5.67</v>
      </c>
      <c r="I18" s="2">
        <v>8.4</v>
      </c>
      <c r="J18" s="2">
        <v>32.9</v>
      </c>
      <c r="K18" s="2">
        <v>0.85</v>
      </c>
      <c r="L18" s="2">
        <v>39.6</v>
      </c>
      <c r="N18" s="2">
        <v>33.75</v>
      </c>
      <c r="O18" s="2">
        <v>39.6</v>
      </c>
      <c r="P18" s="2">
        <v>46.19</v>
      </c>
    </row>
    <row r="19" spans="2:16" ht="12">
      <c r="B19" s="2" t="s">
        <v>42</v>
      </c>
      <c r="C19" s="2">
        <v>14.8</v>
      </c>
      <c r="D19" s="2">
        <v>3.05</v>
      </c>
      <c r="E19" s="2">
        <v>3.08</v>
      </c>
      <c r="F19" s="2">
        <v>2.5</v>
      </c>
      <c r="G19" s="2">
        <v>9.68</v>
      </c>
      <c r="H19" s="2">
        <v>5.49</v>
      </c>
      <c r="I19" s="2">
        <v>8.9</v>
      </c>
      <c r="J19" s="2">
        <v>33.7</v>
      </c>
      <c r="K19" s="2">
        <v>0.887</v>
      </c>
      <c r="L19" s="2">
        <v>41.3</v>
      </c>
      <c r="N19" s="2">
        <v>34.587</v>
      </c>
      <c r="O19" s="2">
        <v>41.3</v>
      </c>
      <c r="P19" s="2">
        <v>47.5</v>
      </c>
    </row>
    <row r="20" spans="2:16" ht="12">
      <c r="B20" s="2" t="s">
        <v>43</v>
      </c>
      <c r="C20" s="2">
        <v>14.9</v>
      </c>
      <c r="D20" s="2">
        <v>3.13</v>
      </c>
      <c r="E20" s="2">
        <v>3.27</v>
      </c>
      <c r="F20" s="2">
        <v>2.81</v>
      </c>
      <c r="G20" s="2">
        <v>9.86</v>
      </c>
      <c r="H20" s="2">
        <v>5.63</v>
      </c>
      <c r="I20" s="2">
        <v>8.47</v>
      </c>
      <c r="J20" s="2">
        <v>31.8</v>
      </c>
      <c r="K20" s="2">
        <v>0.869</v>
      </c>
      <c r="L20" s="2">
        <v>36.8</v>
      </c>
      <c r="N20" s="2">
        <v>32.669</v>
      </c>
      <c r="O20" s="2">
        <v>36.8</v>
      </c>
      <c r="P20" s="2">
        <v>48.07</v>
      </c>
    </row>
    <row r="21" spans="2:16" ht="12">
      <c r="B21" s="2" t="s">
        <v>44</v>
      </c>
      <c r="C21" s="2">
        <v>14.3</v>
      </c>
      <c r="D21" s="2">
        <v>2.8</v>
      </c>
      <c r="E21" s="2">
        <v>3.78</v>
      </c>
      <c r="F21" s="2">
        <v>2.73</v>
      </c>
      <c r="G21" s="2">
        <v>10</v>
      </c>
      <c r="H21" s="2">
        <v>6.12</v>
      </c>
      <c r="I21" s="2">
        <v>8.07</v>
      </c>
      <c r="J21" s="2">
        <v>26.8</v>
      </c>
      <c r="K21" s="2">
        <v>0.8</v>
      </c>
      <c r="L21" s="2">
        <v>38.2</v>
      </c>
      <c r="N21" s="2">
        <v>27.6</v>
      </c>
      <c r="O21" s="2">
        <v>38.2</v>
      </c>
      <c r="P21" s="2">
        <v>47.8</v>
      </c>
    </row>
    <row r="22" spans="2:16" ht="12">
      <c r="B22" s="2" t="s">
        <v>45</v>
      </c>
      <c r="C22" s="2">
        <v>14.5</v>
      </c>
      <c r="D22" s="2">
        <v>2.61</v>
      </c>
      <c r="E22" s="2">
        <v>4.05</v>
      </c>
      <c r="F22" s="2">
        <v>2.75</v>
      </c>
      <c r="G22" s="2">
        <v>10.1</v>
      </c>
      <c r="H22" s="2">
        <v>6.13</v>
      </c>
      <c r="I22" s="2">
        <v>7.63</v>
      </c>
      <c r="J22" s="2">
        <v>23.8</v>
      </c>
      <c r="K22" s="2">
        <v>0.75</v>
      </c>
      <c r="L22" s="2">
        <v>41.7</v>
      </c>
      <c r="N22" s="2">
        <v>24.55</v>
      </c>
      <c r="O22" s="2">
        <v>41.7</v>
      </c>
      <c r="P22" s="2">
        <v>47.77</v>
      </c>
    </row>
    <row r="23" spans="2:16" ht="12">
      <c r="B23" s="2" t="s">
        <v>46</v>
      </c>
      <c r="C23" s="2">
        <v>15.1</v>
      </c>
      <c r="D23" s="2">
        <v>2.8</v>
      </c>
      <c r="E23" s="2">
        <v>4</v>
      </c>
      <c r="F23" s="2">
        <v>3</v>
      </c>
      <c r="G23" s="2">
        <v>10.3</v>
      </c>
      <c r="H23" s="2">
        <v>6.45</v>
      </c>
      <c r="I23" s="2">
        <v>7.64</v>
      </c>
      <c r="J23" s="2">
        <v>30.7</v>
      </c>
      <c r="K23" s="2">
        <v>0.76</v>
      </c>
      <c r="L23" s="2">
        <v>37.7</v>
      </c>
      <c r="N23" s="2">
        <v>31.46</v>
      </c>
      <c r="O23" s="2">
        <v>37.7</v>
      </c>
      <c r="P23" s="2">
        <v>49.29</v>
      </c>
    </row>
    <row r="24" spans="2:16" ht="12">
      <c r="B24" s="2" t="s">
        <v>47</v>
      </c>
      <c r="C24" s="2">
        <v>14.9</v>
      </c>
      <c r="D24" s="2">
        <v>3.18</v>
      </c>
      <c r="E24" s="2">
        <v>4.46</v>
      </c>
      <c r="F24" s="2">
        <v>3.23</v>
      </c>
      <c r="G24" s="2">
        <v>10.5</v>
      </c>
      <c r="H24" s="2">
        <v>6.76</v>
      </c>
      <c r="I24" s="2">
        <v>9.28</v>
      </c>
      <c r="J24" s="2">
        <v>29.9</v>
      </c>
      <c r="K24" s="2">
        <v>0.752</v>
      </c>
      <c r="L24" s="2">
        <v>35.7</v>
      </c>
      <c r="N24" s="2">
        <v>30.652</v>
      </c>
      <c r="O24" s="2">
        <v>35.7</v>
      </c>
      <c r="P24" s="2">
        <v>52.31</v>
      </c>
    </row>
    <row r="25" spans="2:16" ht="12">
      <c r="B25" s="2" t="s">
        <v>48</v>
      </c>
      <c r="C25" s="2">
        <v>15</v>
      </c>
      <c r="D25" s="2">
        <v>3.8</v>
      </c>
      <c r="E25" s="2">
        <v>4.74</v>
      </c>
      <c r="F25" s="2">
        <v>3.58</v>
      </c>
      <c r="G25" s="2">
        <v>10.7</v>
      </c>
      <c r="H25" s="2">
        <v>6.76</v>
      </c>
      <c r="I25" s="2">
        <v>9.33</v>
      </c>
      <c r="J25" s="2">
        <v>32.2</v>
      </c>
      <c r="K25" s="2">
        <v>0.772</v>
      </c>
      <c r="L25" s="2">
        <v>38.9</v>
      </c>
      <c r="N25" s="2">
        <v>32.972</v>
      </c>
      <c r="O25" s="2">
        <v>38.9</v>
      </c>
      <c r="P25" s="2">
        <v>53.91</v>
      </c>
    </row>
    <row r="26" spans="2:16" ht="12">
      <c r="B26" s="2" t="s">
        <v>49</v>
      </c>
      <c r="C26" s="2">
        <v>14.8</v>
      </c>
      <c r="D26" s="2">
        <v>3.89</v>
      </c>
      <c r="E26" s="2">
        <v>3.93</v>
      </c>
      <c r="F26" s="2">
        <v>3.6</v>
      </c>
      <c r="G26" s="2">
        <v>10.9</v>
      </c>
      <c r="H26" s="2">
        <v>6.45</v>
      </c>
      <c r="I26" s="2">
        <v>10.3</v>
      </c>
      <c r="J26" s="2">
        <v>32.2</v>
      </c>
      <c r="K26" s="2">
        <v>0.334</v>
      </c>
      <c r="L26" s="2">
        <v>35.3</v>
      </c>
      <c r="N26" s="2">
        <v>32.534</v>
      </c>
      <c r="O26" s="2">
        <v>35.3</v>
      </c>
      <c r="P26" s="2">
        <v>53.87</v>
      </c>
    </row>
    <row r="27" spans="2:16" ht="12">
      <c r="B27" s="2" t="s">
        <v>50</v>
      </c>
      <c r="C27" s="2">
        <v>15.5</v>
      </c>
      <c r="D27" s="2">
        <v>3.51</v>
      </c>
      <c r="E27" s="2">
        <v>3.97</v>
      </c>
      <c r="F27" s="2">
        <v>3.82</v>
      </c>
      <c r="G27" s="2">
        <v>11.1</v>
      </c>
      <c r="H27" s="2">
        <v>6.12</v>
      </c>
      <c r="I27" s="2">
        <v>10.3</v>
      </c>
      <c r="J27" s="2">
        <v>37.4</v>
      </c>
      <c r="K27" s="2">
        <v>0.997</v>
      </c>
      <c r="L27" s="2">
        <v>39.8</v>
      </c>
      <c r="N27" s="2">
        <v>38.397</v>
      </c>
      <c r="O27" s="2">
        <v>39.8</v>
      </c>
      <c r="P27" s="2">
        <v>54.32</v>
      </c>
    </row>
    <row r="28" spans="2:16" ht="12">
      <c r="B28" s="2" t="s">
        <v>51</v>
      </c>
      <c r="C28" s="2">
        <v>16.1</v>
      </c>
      <c r="D28" s="2">
        <v>3.15</v>
      </c>
      <c r="E28" s="2">
        <v>4.04</v>
      </c>
      <c r="F28" s="2">
        <v>4.06</v>
      </c>
      <c r="G28" s="2">
        <v>11.3</v>
      </c>
      <c r="H28" s="2">
        <v>6.21</v>
      </c>
      <c r="I28" s="2">
        <v>10.3</v>
      </c>
      <c r="J28" s="2">
        <v>37.4</v>
      </c>
      <c r="K28" s="2">
        <v>1.12</v>
      </c>
      <c r="L28" s="2">
        <v>40.1</v>
      </c>
      <c r="N28" s="2">
        <v>38.52</v>
      </c>
      <c r="O28" s="2">
        <v>40.1</v>
      </c>
      <c r="P28" s="2">
        <v>55.16</v>
      </c>
    </row>
    <row r="29" spans="2:16" ht="12">
      <c r="B29" s="2" t="s">
        <v>52</v>
      </c>
      <c r="C29" s="2">
        <v>16.3</v>
      </c>
      <c r="D29" s="2">
        <v>3.4</v>
      </c>
      <c r="E29" s="2">
        <v>4.14</v>
      </c>
      <c r="F29" s="2">
        <v>4.83</v>
      </c>
      <c r="G29" s="2">
        <v>11.4</v>
      </c>
      <c r="H29" s="2">
        <v>6.85</v>
      </c>
      <c r="I29" s="2">
        <v>12</v>
      </c>
      <c r="J29" s="2">
        <v>40.8</v>
      </c>
      <c r="K29" s="2">
        <v>1.19</v>
      </c>
      <c r="L29" s="2">
        <v>42.1</v>
      </c>
      <c r="N29" s="2">
        <v>41.99</v>
      </c>
      <c r="O29" s="2">
        <v>42.1</v>
      </c>
      <c r="P29" s="2">
        <v>58.92</v>
      </c>
    </row>
    <row r="30" spans="2:16" ht="12">
      <c r="B30" s="2" t="s">
        <v>53</v>
      </c>
      <c r="C30" s="2">
        <v>16.4</v>
      </c>
      <c r="D30" s="2">
        <v>3.38</v>
      </c>
      <c r="E30" s="2">
        <v>4.13</v>
      </c>
      <c r="F30" s="2">
        <v>5.22</v>
      </c>
      <c r="G30" s="2">
        <v>11.5</v>
      </c>
      <c r="H30" s="2">
        <v>7.06</v>
      </c>
      <c r="I30" s="2">
        <v>12.8</v>
      </c>
      <c r="J30" s="2">
        <v>41.2</v>
      </c>
      <c r="K30" s="2">
        <v>1.2</v>
      </c>
      <c r="L30" s="2">
        <v>39.7</v>
      </c>
      <c r="N30" s="2">
        <v>42.4</v>
      </c>
      <c r="O30" s="2">
        <v>39.7</v>
      </c>
      <c r="P30" s="2">
        <v>60.49</v>
      </c>
    </row>
    <row r="31" ht="12"/>
    <row r="32" ht="12">
      <c r="C32" s="3" t="s">
        <v>159</v>
      </c>
    </row>
    <row r="33" ht="12"/>
    <row r="34" ht="12"/>
    <row r="35" ht="12">
      <c r="B35" s="3" t="s">
        <v>153</v>
      </c>
    </row>
    <row r="36" spans="2:10" ht="12">
      <c r="B36" s="2" t="s">
        <v>198</v>
      </c>
      <c r="C36" s="3" t="s">
        <v>154</v>
      </c>
      <c r="D36" s="3" t="s">
        <v>168</v>
      </c>
      <c r="E36" s="2" t="s">
        <v>86</v>
      </c>
      <c r="F36" s="2" t="s">
        <v>85</v>
      </c>
      <c r="G36" s="2" t="s">
        <v>160</v>
      </c>
      <c r="H36" s="2" t="s">
        <v>162</v>
      </c>
      <c r="I36" s="2" t="s">
        <v>165</v>
      </c>
      <c r="J36" s="3" t="s">
        <v>169</v>
      </c>
    </row>
    <row r="37" spans="2:10" ht="12">
      <c r="B37" s="2" t="s">
        <v>184</v>
      </c>
      <c r="C37" s="4" t="s">
        <v>155</v>
      </c>
      <c r="D37" s="2">
        <v>15</v>
      </c>
      <c r="E37" s="2">
        <v>16</v>
      </c>
      <c r="F37" s="2">
        <v>17</v>
      </c>
      <c r="G37" s="2">
        <v>18</v>
      </c>
      <c r="H37" s="2">
        <v>19</v>
      </c>
      <c r="I37" s="4" t="s">
        <v>166</v>
      </c>
      <c r="J37" s="2" t="s">
        <v>170</v>
      </c>
    </row>
    <row r="38" spans="2:10" ht="12">
      <c r="B38" s="2" t="s">
        <v>156</v>
      </c>
      <c r="C38" s="2" t="s">
        <v>157</v>
      </c>
      <c r="D38" s="2" t="s">
        <v>157</v>
      </c>
      <c r="E38" s="2" t="s">
        <v>59</v>
      </c>
      <c r="F38" s="2" t="s">
        <v>59</v>
      </c>
      <c r="G38" s="2" t="s">
        <v>59</v>
      </c>
      <c r="H38" s="2" t="s">
        <v>163</v>
      </c>
      <c r="I38" s="2" t="s">
        <v>59</v>
      </c>
      <c r="J38" s="2" t="s">
        <v>188</v>
      </c>
    </row>
    <row r="39" spans="2:10" ht="12">
      <c r="B39" s="2" t="s">
        <v>32</v>
      </c>
      <c r="C39" s="2">
        <v>56.483999999999995</v>
      </c>
      <c r="D39" s="2">
        <v>150</v>
      </c>
      <c r="E39" s="2">
        <v>1622.36</v>
      </c>
      <c r="F39" s="2">
        <v>2826.37</v>
      </c>
      <c r="G39" s="2">
        <v>82</v>
      </c>
      <c r="H39" s="2">
        <v>208</v>
      </c>
      <c r="I39" s="2">
        <f>2826.37*H39*G39/(208*82)</f>
        <v>2826.37</v>
      </c>
      <c r="J39" s="2">
        <f>+E39+I39</f>
        <v>4448.73</v>
      </c>
    </row>
    <row r="40" spans="2:10" ht="12">
      <c r="B40" s="2" t="s">
        <v>33</v>
      </c>
      <c r="C40" s="2">
        <v>57.70400000000001</v>
      </c>
      <c r="D40" s="2">
        <v>154</v>
      </c>
      <c r="E40" s="2">
        <v>1860.56</v>
      </c>
      <c r="F40" s="2">
        <v>2701.22</v>
      </c>
      <c r="G40" s="2">
        <v>93</v>
      </c>
      <c r="H40" s="2">
        <v>208</v>
      </c>
      <c r="I40" s="2">
        <f aca="true" t="shared" si="0" ref="I40:I59">2826.37*H40*G40/(208*82)</f>
        <v>3205.517195121951</v>
      </c>
      <c r="J40" s="2">
        <f aca="true" t="shared" si="1" ref="J40:J59">+E40+I40</f>
        <v>5066.07719512195</v>
      </c>
    </row>
    <row r="41" spans="2:10" ht="12">
      <c r="B41" s="2" t="s">
        <v>34</v>
      </c>
      <c r="C41" s="2">
        <v>55.845</v>
      </c>
      <c r="D41" s="2">
        <v>156</v>
      </c>
      <c r="E41" s="2">
        <v>1982.31</v>
      </c>
      <c r="F41" s="2">
        <v>2296.24</v>
      </c>
      <c r="G41" s="2">
        <v>81</v>
      </c>
      <c r="H41" s="2">
        <v>195</v>
      </c>
      <c r="I41" s="2">
        <f t="shared" si="0"/>
        <v>2617.408193597561</v>
      </c>
      <c r="J41" s="2">
        <f t="shared" si="1"/>
        <v>4599.7181935975605</v>
      </c>
    </row>
    <row r="42" spans="2:10" ht="12">
      <c r="B42" s="2" t="s">
        <v>35</v>
      </c>
      <c r="C42" s="2">
        <v>60.391000000000005</v>
      </c>
      <c r="D42" s="2">
        <v>158</v>
      </c>
      <c r="E42" s="2">
        <v>1853.87</v>
      </c>
      <c r="F42" s="2">
        <v>2453.81</v>
      </c>
      <c r="G42" s="2">
        <v>83</v>
      </c>
      <c r="H42" s="2">
        <v>203</v>
      </c>
      <c r="I42" s="2">
        <f t="shared" si="0"/>
        <v>2792.067784357411</v>
      </c>
      <c r="J42" s="2">
        <f t="shared" si="1"/>
        <v>4645.937784357411</v>
      </c>
    </row>
    <row r="43" spans="2:10" ht="12">
      <c r="B43" s="2" t="s">
        <v>36</v>
      </c>
      <c r="C43" s="2">
        <v>64.268</v>
      </c>
      <c r="D43" s="2">
        <v>163</v>
      </c>
      <c r="E43" s="2">
        <v>2323.99</v>
      </c>
      <c r="F43" s="2">
        <v>2623.24</v>
      </c>
      <c r="G43" s="2">
        <v>84</v>
      </c>
      <c r="H43" s="2">
        <v>205</v>
      </c>
      <c r="I43" s="2">
        <f t="shared" si="0"/>
        <v>2853.5466346153844</v>
      </c>
      <c r="J43" s="2">
        <f t="shared" si="1"/>
        <v>5177.536634615384</v>
      </c>
    </row>
    <row r="44" spans="2:10" ht="12">
      <c r="B44" s="2" t="s">
        <v>37</v>
      </c>
      <c r="C44" s="2">
        <v>68.069</v>
      </c>
      <c r="D44" s="2">
        <v>159</v>
      </c>
      <c r="E44" s="2">
        <v>2591.25</v>
      </c>
      <c r="F44" s="2">
        <v>3190.8</v>
      </c>
      <c r="G44" s="2">
        <v>92</v>
      </c>
      <c r="H44" s="2">
        <v>205</v>
      </c>
      <c r="I44" s="2">
        <f t="shared" si="0"/>
        <v>3125.3129807692303</v>
      </c>
      <c r="J44" s="2">
        <f t="shared" si="1"/>
        <v>5716.56298076923</v>
      </c>
    </row>
    <row r="45" spans="2:10" ht="12">
      <c r="B45" s="2" t="s">
        <v>38</v>
      </c>
      <c r="C45" s="2">
        <v>73.40899999999999</v>
      </c>
      <c r="D45" s="2">
        <v>178</v>
      </c>
      <c r="E45" s="2">
        <v>2839.15</v>
      </c>
      <c r="F45" s="2">
        <v>3633.56</v>
      </c>
      <c r="G45" s="2">
        <v>100</v>
      </c>
      <c r="H45" s="2">
        <v>213</v>
      </c>
      <c r="I45" s="2">
        <f t="shared" si="0"/>
        <v>3529.648276266416</v>
      </c>
      <c r="J45" s="2">
        <f t="shared" si="1"/>
        <v>6368.798276266416</v>
      </c>
    </row>
    <row r="46" spans="2:10" ht="12">
      <c r="B46" s="2" t="s">
        <v>39</v>
      </c>
      <c r="C46" s="2">
        <v>74.229</v>
      </c>
      <c r="D46" s="2">
        <v>187</v>
      </c>
      <c r="E46" s="2">
        <v>3112.1</v>
      </c>
      <c r="F46" s="2">
        <v>3989.09</v>
      </c>
      <c r="G46" s="2">
        <v>102</v>
      </c>
      <c r="H46" s="2">
        <v>208</v>
      </c>
      <c r="I46" s="2">
        <f t="shared" si="0"/>
        <v>3515.7285365853654</v>
      </c>
      <c r="J46" s="2">
        <f t="shared" si="1"/>
        <v>6627.828536585365</v>
      </c>
    </row>
    <row r="47" spans="2:10" ht="12">
      <c r="B47" s="2" t="s">
        <v>40</v>
      </c>
      <c r="C47" s="2">
        <v>75.307</v>
      </c>
      <c r="D47" s="2">
        <v>195</v>
      </c>
      <c r="E47" s="2">
        <v>3376.23</v>
      </c>
      <c r="F47" s="2">
        <v>3936.14</v>
      </c>
      <c r="G47" s="2">
        <v>94</v>
      </c>
      <c r="H47" s="2">
        <v>200</v>
      </c>
      <c r="I47" s="2">
        <f t="shared" si="0"/>
        <v>3115.3703095684805</v>
      </c>
      <c r="J47" s="2">
        <f t="shared" si="1"/>
        <v>6491.600309568481</v>
      </c>
    </row>
    <row r="48" spans="2:10" ht="12">
      <c r="B48" s="2" t="s">
        <v>41</v>
      </c>
      <c r="C48" s="2">
        <v>79.94</v>
      </c>
      <c r="D48" s="2">
        <v>203</v>
      </c>
      <c r="E48" s="2">
        <v>3417.95</v>
      </c>
      <c r="F48" s="2">
        <v>3932.61</v>
      </c>
      <c r="G48" s="2">
        <v>98</v>
      </c>
      <c r="H48" s="2">
        <v>180</v>
      </c>
      <c r="I48" s="2">
        <f t="shared" si="0"/>
        <v>2923.1453330206377</v>
      </c>
      <c r="J48" s="2">
        <f t="shared" si="1"/>
        <v>6341.095333020638</v>
      </c>
    </row>
    <row r="49" spans="2:10" ht="12">
      <c r="B49" s="2" t="s">
        <v>42</v>
      </c>
      <c r="C49" s="2">
        <v>82.087</v>
      </c>
      <c r="D49" s="2">
        <v>211</v>
      </c>
      <c r="E49" s="2">
        <v>3657.81</v>
      </c>
      <c r="F49" s="2">
        <v>3942.421</v>
      </c>
      <c r="G49" s="2">
        <v>100</v>
      </c>
      <c r="H49" s="2">
        <v>182</v>
      </c>
      <c r="I49" s="2">
        <f t="shared" si="0"/>
        <v>3015.943597560976</v>
      </c>
      <c r="J49" s="2">
        <f t="shared" si="1"/>
        <v>6673.753597560975</v>
      </c>
    </row>
    <row r="50" spans="2:10" ht="12">
      <c r="B50" s="2" t="s">
        <v>43</v>
      </c>
      <c r="C50" s="2">
        <v>80.739</v>
      </c>
      <c r="D50" s="2">
        <v>216</v>
      </c>
      <c r="E50" s="2">
        <v>3443.9</v>
      </c>
      <c r="F50" s="2">
        <v>3919.5</v>
      </c>
      <c r="G50" s="2">
        <v>97.76</v>
      </c>
      <c r="H50" s="2">
        <v>175</v>
      </c>
      <c r="I50" s="2">
        <f t="shared" si="0"/>
        <v>2834.986981707317</v>
      </c>
      <c r="J50" s="2">
        <f t="shared" si="1"/>
        <v>6278.886981707317</v>
      </c>
    </row>
    <row r="51" spans="2:10" ht="12">
      <c r="B51" s="2" t="s">
        <v>44</v>
      </c>
      <c r="C51" s="2">
        <v>75.4</v>
      </c>
      <c r="D51" s="2">
        <v>218</v>
      </c>
      <c r="E51" s="2">
        <v>3528.3</v>
      </c>
      <c r="F51" s="2">
        <v>3627.05</v>
      </c>
      <c r="G51" s="2">
        <v>88.82</v>
      </c>
      <c r="H51" s="2">
        <v>170</v>
      </c>
      <c r="I51" s="2">
        <f t="shared" si="0"/>
        <v>2502.139492143527</v>
      </c>
      <c r="J51" s="2">
        <f t="shared" si="1"/>
        <v>6030.439492143527</v>
      </c>
    </row>
    <row r="52" spans="2:10" ht="12">
      <c r="B52" s="2" t="s">
        <v>45</v>
      </c>
      <c r="C52" s="2">
        <v>72.32</v>
      </c>
      <c r="D52" s="2">
        <v>218</v>
      </c>
      <c r="E52" s="2">
        <v>3562.51</v>
      </c>
      <c r="F52" s="2">
        <v>3279.08</v>
      </c>
      <c r="G52" s="2">
        <v>78.5</v>
      </c>
      <c r="H52" s="2">
        <v>168</v>
      </c>
      <c r="I52" s="2">
        <f t="shared" si="0"/>
        <v>2185.399129924953</v>
      </c>
      <c r="J52" s="2">
        <f t="shared" si="1"/>
        <v>5747.909129924953</v>
      </c>
    </row>
    <row r="53" spans="2:10" ht="12">
      <c r="B53" s="2" t="s">
        <v>46</v>
      </c>
      <c r="C53" s="2">
        <v>80.75</v>
      </c>
      <c r="D53" s="2">
        <v>219</v>
      </c>
      <c r="E53" s="2">
        <v>3762.09</v>
      </c>
      <c r="F53" s="2">
        <v>3368.16</v>
      </c>
      <c r="G53" s="2">
        <v>79.94</v>
      </c>
      <c r="H53" s="2">
        <v>174</v>
      </c>
      <c r="I53" s="2">
        <f t="shared" si="0"/>
        <v>2304.969693785178</v>
      </c>
      <c r="J53" s="2">
        <f t="shared" si="1"/>
        <v>6067.059693785179</v>
      </c>
    </row>
    <row r="54" spans="2:10" ht="12">
      <c r="B54" s="2" t="s">
        <v>47</v>
      </c>
      <c r="C54" s="2">
        <v>82.962</v>
      </c>
      <c r="D54" s="2">
        <v>220</v>
      </c>
      <c r="E54" s="2">
        <v>3846.76</v>
      </c>
      <c r="F54" s="2">
        <v>3570.7</v>
      </c>
      <c r="G54" s="2">
        <v>82.89</v>
      </c>
      <c r="H54" s="2">
        <v>172</v>
      </c>
      <c r="I54" s="2">
        <f t="shared" si="0"/>
        <v>2362.557645379925</v>
      </c>
      <c r="J54" s="2">
        <f t="shared" si="1"/>
        <v>6209.317645379925</v>
      </c>
    </row>
    <row r="55" spans="2:10" ht="12">
      <c r="B55" s="2" t="s">
        <v>48</v>
      </c>
      <c r="C55" s="2">
        <v>86.882</v>
      </c>
      <c r="D55" s="2">
        <v>224</v>
      </c>
      <c r="E55" s="2">
        <v>3826.54</v>
      </c>
      <c r="F55" s="2">
        <v>4095.02</v>
      </c>
      <c r="G55" s="2">
        <v>93.95</v>
      </c>
      <c r="H55" s="2">
        <v>159</v>
      </c>
      <c r="I55" s="2">
        <f t="shared" si="0"/>
        <v>2475.4019921728423</v>
      </c>
      <c r="J55" s="2">
        <f t="shared" si="1"/>
        <v>6301.941992172842</v>
      </c>
    </row>
    <row r="56" spans="2:10" ht="12">
      <c r="B56" s="2" t="s">
        <v>49</v>
      </c>
      <c r="C56" s="2">
        <v>86.404</v>
      </c>
      <c r="D56" s="2">
        <v>232</v>
      </c>
      <c r="E56" s="2">
        <v>3648.45</v>
      </c>
      <c r="F56" s="2">
        <v>4212.25</v>
      </c>
      <c r="G56" s="2">
        <v>94.9</v>
      </c>
      <c r="H56" s="2">
        <v>157</v>
      </c>
      <c r="I56" s="2">
        <f t="shared" si="0"/>
        <v>2468.9806836890243</v>
      </c>
      <c r="J56" s="2">
        <f t="shared" si="1"/>
        <v>6117.430683689025</v>
      </c>
    </row>
    <row r="57" spans="2:10" ht="12">
      <c r="B57" s="2" t="s">
        <v>50</v>
      </c>
      <c r="C57" s="2">
        <v>92.717</v>
      </c>
      <c r="D57" s="2">
        <v>239</v>
      </c>
      <c r="E57" s="2">
        <v>3653.01</v>
      </c>
      <c r="F57" s="2">
        <v>4711.13</v>
      </c>
      <c r="G57" s="2">
        <v>104.46</v>
      </c>
      <c r="H57" s="2">
        <v>163</v>
      </c>
      <c r="I57" s="2">
        <f t="shared" si="0"/>
        <v>2821.5610613625704</v>
      </c>
      <c r="J57" s="2">
        <f t="shared" si="1"/>
        <v>6474.571061362571</v>
      </c>
    </row>
    <row r="58" spans="2:10" ht="12">
      <c r="B58" s="2" t="s">
        <v>51</v>
      </c>
      <c r="C58" s="2">
        <v>93.68</v>
      </c>
      <c r="D58" s="2">
        <v>245</v>
      </c>
      <c r="E58" s="2">
        <v>3696.1</v>
      </c>
      <c r="F58" s="2">
        <v>5067.16</v>
      </c>
      <c r="G58" s="2">
        <v>110.7</v>
      </c>
      <c r="H58" s="2">
        <v>160</v>
      </c>
      <c r="I58" s="2">
        <f t="shared" si="0"/>
        <v>2935.0765384615383</v>
      </c>
      <c r="J58" s="2">
        <f t="shared" si="1"/>
        <v>6631.176538461538</v>
      </c>
    </row>
    <row r="59" spans="2:10" ht="12">
      <c r="B59" s="2" t="s">
        <v>52</v>
      </c>
      <c r="C59" s="2">
        <v>100.91</v>
      </c>
      <c r="D59" s="2">
        <v>254</v>
      </c>
      <c r="G59" s="2">
        <v>114.22</v>
      </c>
      <c r="H59" s="2">
        <v>158</v>
      </c>
      <c r="I59" s="2">
        <f t="shared" si="0"/>
        <v>2990.5500153142584</v>
      </c>
      <c r="J59" s="2">
        <f t="shared" si="1"/>
        <v>2990.5500153142584</v>
      </c>
    </row>
    <row r="60" spans="2:4" ht="12">
      <c r="B60" s="2" t="s">
        <v>53</v>
      </c>
      <c r="C60" s="2">
        <v>102.89</v>
      </c>
      <c r="D60" s="2">
        <v>262</v>
      </c>
    </row>
    <row r="61" ht="12">
      <c r="I61" s="3" t="s">
        <v>196</v>
      </c>
    </row>
    <row r="62" spans="1:9" ht="12">
      <c r="A62" s="2" t="s">
        <v>57</v>
      </c>
      <c r="B62" s="2" t="s">
        <v>246</v>
      </c>
      <c r="C62" s="2" t="s">
        <v>164</v>
      </c>
      <c r="D62" s="2" t="s">
        <v>136</v>
      </c>
      <c r="E62" s="2" t="s">
        <v>161</v>
      </c>
      <c r="F62" s="2" t="s">
        <v>161</v>
      </c>
      <c r="G62" s="2" t="s">
        <v>87</v>
      </c>
      <c r="H62" s="2" t="s">
        <v>87</v>
      </c>
      <c r="I62" s="2" t="s">
        <v>167</v>
      </c>
    </row>
    <row r="63" ht="12"/>
    <row r="64" ht="12"/>
    <row r="65" ht="12"/>
    <row r="66" ht="12">
      <c r="B66" s="3" t="s">
        <v>175</v>
      </c>
    </row>
    <row r="67" spans="2:11" ht="12">
      <c r="B67" s="2" t="s">
        <v>184</v>
      </c>
      <c r="C67" s="2">
        <v>22</v>
      </c>
      <c r="D67" s="2">
        <v>23</v>
      </c>
      <c r="E67" s="2">
        <v>24</v>
      </c>
      <c r="F67" s="2">
        <v>25</v>
      </c>
      <c r="G67" s="2">
        <v>26</v>
      </c>
      <c r="H67" s="2">
        <v>27</v>
      </c>
      <c r="J67" s="2">
        <v>28</v>
      </c>
      <c r="K67" s="2">
        <v>29</v>
      </c>
    </row>
    <row r="68" ht="12">
      <c r="J68" s="2" t="s">
        <v>179</v>
      </c>
    </row>
    <row r="69" spans="2:11" ht="12">
      <c r="B69" s="2" t="s">
        <v>198</v>
      </c>
      <c r="C69" s="2" t="s">
        <v>75</v>
      </c>
      <c r="D69" s="2" t="s">
        <v>72</v>
      </c>
      <c r="E69" s="2" t="s">
        <v>171</v>
      </c>
      <c r="F69" s="2" t="s">
        <v>172</v>
      </c>
      <c r="G69" s="2" t="s">
        <v>176</v>
      </c>
      <c r="H69" s="2" t="s">
        <v>178</v>
      </c>
      <c r="J69" s="2" t="s">
        <v>180</v>
      </c>
      <c r="K69" s="2" t="s">
        <v>181</v>
      </c>
    </row>
    <row r="70" spans="2:11" ht="12">
      <c r="B70" s="2" t="s">
        <v>156</v>
      </c>
      <c r="C70" s="2" t="s">
        <v>177</v>
      </c>
      <c r="D70" s="2" t="s">
        <v>177</v>
      </c>
      <c r="E70" s="2" t="s">
        <v>173</v>
      </c>
      <c r="F70" s="2" t="s">
        <v>173</v>
      </c>
      <c r="G70" s="2" t="s">
        <v>177</v>
      </c>
      <c r="H70" s="2" t="s">
        <v>177</v>
      </c>
      <c r="J70" s="2" t="s">
        <v>173</v>
      </c>
      <c r="K70" s="2" t="s">
        <v>173</v>
      </c>
    </row>
    <row r="71" spans="2:11" ht="12">
      <c r="B71" s="2" t="s">
        <v>32</v>
      </c>
      <c r="C71" s="2">
        <v>9.704</v>
      </c>
      <c r="D71" s="2">
        <v>17.406</v>
      </c>
      <c r="E71" s="2">
        <v>24.8</v>
      </c>
      <c r="F71" s="2">
        <v>38</v>
      </c>
      <c r="G71" s="2">
        <v>63.87</v>
      </c>
      <c r="H71" s="2">
        <v>29.286</v>
      </c>
      <c r="J71" s="2">
        <f>+C71*(1-E71/100)/(G71-H71)</f>
        <v>0.21100532037936623</v>
      </c>
      <c r="K71" s="2">
        <f>+D71*(1-F71/100)/(G71-H71)</f>
        <v>0.3120437196391395</v>
      </c>
    </row>
    <row r="72" spans="2:11" ht="12">
      <c r="B72" s="2" t="s">
        <v>33</v>
      </c>
      <c r="C72" s="2">
        <v>17.193</v>
      </c>
      <c r="D72" s="2">
        <v>29.108</v>
      </c>
      <c r="E72" s="2">
        <v>24.8</v>
      </c>
      <c r="F72" s="2">
        <v>38</v>
      </c>
      <c r="G72" s="2">
        <v>94.807</v>
      </c>
      <c r="H72" s="2">
        <v>43.773</v>
      </c>
      <c r="J72" s="2">
        <f aca="true" t="shared" si="2" ref="J72:J92">+C72*(1-E72/100)/(G72-H72)</f>
        <v>0.2533435748716542</v>
      </c>
      <c r="K72" s="2">
        <f aca="true" t="shared" si="3" ref="K72:K92">+D72*(1-F72/100)/(G72-H72)</f>
        <v>0.3536262099776619</v>
      </c>
    </row>
    <row r="73" spans="2:11" ht="12">
      <c r="B73" s="2" t="s">
        <v>34</v>
      </c>
      <c r="C73" s="2">
        <v>13.632</v>
      </c>
      <c r="D73" s="2">
        <v>19.947</v>
      </c>
      <c r="E73" s="2">
        <v>24.8</v>
      </c>
      <c r="F73" s="2">
        <v>38</v>
      </c>
      <c r="G73" s="2">
        <v>96.169</v>
      </c>
      <c r="H73" s="2">
        <v>43.037</v>
      </c>
      <c r="J73" s="2">
        <f t="shared" si="2"/>
        <v>0.19293954678912895</v>
      </c>
      <c r="K73" s="2">
        <f t="shared" si="3"/>
        <v>0.23276255363999096</v>
      </c>
    </row>
    <row r="74" spans="2:11" ht="12">
      <c r="B74" s="2" t="s">
        <v>35</v>
      </c>
      <c r="C74" s="2">
        <v>14.876</v>
      </c>
      <c r="D74" s="2">
        <v>18.454</v>
      </c>
      <c r="E74" s="2">
        <v>24.8</v>
      </c>
      <c r="F74" s="2">
        <v>38</v>
      </c>
      <c r="G74" s="2">
        <v>105.674</v>
      </c>
      <c r="H74" s="2">
        <v>42.412</v>
      </c>
      <c r="J74" s="2">
        <f t="shared" si="2"/>
        <v>0.17683209509658246</v>
      </c>
      <c r="K74" s="2">
        <f t="shared" si="3"/>
        <v>0.18085865132306914</v>
      </c>
    </row>
    <row r="75" spans="2:11" ht="12">
      <c r="B75" s="2" t="s">
        <v>36</v>
      </c>
      <c r="C75" s="2">
        <v>17.708</v>
      </c>
      <c r="D75" s="2">
        <v>20.187</v>
      </c>
      <c r="E75" s="2">
        <v>25.325</v>
      </c>
      <c r="F75" s="2">
        <v>35.7</v>
      </c>
      <c r="G75" s="2">
        <v>115.269</v>
      </c>
      <c r="H75" s="2">
        <v>43.682</v>
      </c>
      <c r="J75" s="2">
        <f t="shared" si="2"/>
        <v>0.18471858018914045</v>
      </c>
      <c r="K75" s="2">
        <f t="shared" si="3"/>
        <v>0.18132120357048068</v>
      </c>
    </row>
    <row r="76" spans="2:11" ht="12">
      <c r="B76" s="2" t="s">
        <v>37</v>
      </c>
      <c r="C76" s="2">
        <v>21.907</v>
      </c>
      <c r="D76" s="2">
        <v>22.985</v>
      </c>
      <c r="E76" s="2">
        <v>25.85</v>
      </c>
      <c r="F76" s="2">
        <v>33.4</v>
      </c>
      <c r="G76" s="2">
        <v>120.036</v>
      </c>
      <c r="H76" s="2">
        <v>39.839</v>
      </c>
      <c r="J76" s="2">
        <f t="shared" si="2"/>
        <v>0.20255172263301618</v>
      </c>
      <c r="K76" s="2">
        <f t="shared" si="3"/>
        <v>0.19088008279611457</v>
      </c>
    </row>
    <row r="77" spans="2:11" ht="12">
      <c r="B77" s="2" t="s">
        <v>38</v>
      </c>
      <c r="C77" s="2">
        <v>27.071</v>
      </c>
      <c r="D77" s="2">
        <v>29.174</v>
      </c>
      <c r="E77" s="2">
        <v>26.375</v>
      </c>
      <c r="F77" s="2">
        <v>31.1</v>
      </c>
      <c r="G77" s="2">
        <v>150.394</v>
      </c>
      <c r="H77" s="2">
        <v>52.976</v>
      </c>
      <c r="J77" s="2">
        <f t="shared" si="2"/>
        <v>0.20459282422139646</v>
      </c>
      <c r="K77" s="2">
        <f t="shared" si="3"/>
        <v>0.20633646759325794</v>
      </c>
    </row>
    <row r="78" spans="2:11" ht="12">
      <c r="B78" s="2" t="s">
        <v>39</v>
      </c>
      <c r="C78" s="2">
        <v>26.714</v>
      </c>
      <c r="D78" s="2">
        <v>28.939</v>
      </c>
      <c r="E78" s="2">
        <v>26.9</v>
      </c>
      <c r="F78" s="2">
        <v>28.8</v>
      </c>
      <c r="G78" s="2">
        <v>159.818</v>
      </c>
      <c r="H78" s="2">
        <v>57.718</v>
      </c>
      <c r="J78" s="2">
        <f t="shared" si="2"/>
        <v>0.1912628207639569</v>
      </c>
      <c r="K78" s="2">
        <f t="shared" si="3"/>
        <v>0.2018077179236043</v>
      </c>
    </row>
    <row r="79" spans="2:11" ht="12">
      <c r="B79" s="2" t="s">
        <v>40</v>
      </c>
      <c r="C79" s="2">
        <v>21.367</v>
      </c>
      <c r="D79" s="2">
        <v>22.954</v>
      </c>
      <c r="E79" s="2">
        <v>26.6</v>
      </c>
      <c r="F79" s="2">
        <v>28.13333333</v>
      </c>
      <c r="G79" s="2">
        <v>139.245</v>
      </c>
      <c r="H79" s="2">
        <v>44.923</v>
      </c>
      <c r="J79" s="2">
        <f t="shared" si="2"/>
        <v>0.16627486694514537</v>
      </c>
      <c r="K79" s="2">
        <f t="shared" si="3"/>
        <v>0.17489318152108524</v>
      </c>
    </row>
    <row r="80" spans="2:11" ht="12">
      <c r="B80" s="2" t="s">
        <v>41</v>
      </c>
      <c r="C80" s="2">
        <v>20.582</v>
      </c>
      <c r="D80" s="2">
        <v>24.646</v>
      </c>
      <c r="E80" s="2">
        <v>26.3</v>
      </c>
      <c r="F80" s="2">
        <v>27.46666667</v>
      </c>
      <c r="G80" s="2">
        <v>139.544</v>
      </c>
      <c r="H80" s="2">
        <v>46.65</v>
      </c>
      <c r="J80" s="2">
        <f t="shared" si="2"/>
        <v>0.16329293603462008</v>
      </c>
      <c r="K80" s="2">
        <f t="shared" si="3"/>
        <v>0.19244047336223868</v>
      </c>
    </row>
    <row r="81" spans="2:11" ht="12">
      <c r="B81" s="2" t="s">
        <v>42</v>
      </c>
      <c r="C81" s="2">
        <v>20.827</v>
      </c>
      <c r="D81" s="2">
        <v>23.92</v>
      </c>
      <c r="E81" s="2">
        <v>26</v>
      </c>
      <c r="F81" s="2">
        <v>26.8</v>
      </c>
      <c r="G81" s="2">
        <v>139.397</v>
      </c>
      <c r="H81" s="2">
        <v>45.506</v>
      </c>
      <c r="J81" s="2">
        <f t="shared" si="2"/>
        <v>0.1641475753799619</v>
      </c>
      <c r="K81" s="2">
        <f t="shared" si="3"/>
        <v>0.1864868837268748</v>
      </c>
    </row>
    <row r="82" spans="2:37" ht="12">
      <c r="B82" s="2" t="s">
        <v>43</v>
      </c>
      <c r="C82" s="2">
        <v>17.312</v>
      </c>
      <c r="D82" s="2">
        <v>19.373</v>
      </c>
      <c r="E82" s="2">
        <v>28.63333333</v>
      </c>
      <c r="F82" s="2">
        <v>27.36666667</v>
      </c>
      <c r="G82" s="2">
        <v>124.523</v>
      </c>
      <c r="H82" s="2">
        <v>34.105</v>
      </c>
      <c r="J82" s="2">
        <f t="shared" si="2"/>
        <v>0.1366431167899135</v>
      </c>
      <c r="K82" s="2">
        <f t="shared" si="3"/>
        <v>0.15562449585282687</v>
      </c>
      <c r="P82" s="2">
        <v>14</v>
      </c>
      <c r="Q82" s="2">
        <v>15</v>
      </c>
      <c r="R82" s="2">
        <v>16</v>
      </c>
      <c r="S82" s="2">
        <v>17</v>
      </c>
      <c r="T82" s="2">
        <v>18</v>
      </c>
      <c r="U82" s="2">
        <v>19</v>
      </c>
      <c r="V82" s="2">
        <v>20</v>
      </c>
      <c r="W82" s="2">
        <v>21</v>
      </c>
      <c r="X82" s="2">
        <v>22</v>
      </c>
      <c r="Y82" s="2">
        <v>23</v>
      </c>
      <c r="Z82" s="2">
        <v>24</v>
      </c>
      <c r="AA82" s="2">
        <v>25</v>
      </c>
      <c r="AB82" s="2">
        <v>26</v>
      </c>
      <c r="AC82" s="2">
        <v>27</v>
      </c>
      <c r="AD82" s="2">
        <v>28</v>
      </c>
      <c r="AE82" s="2">
        <v>29</v>
      </c>
      <c r="AF82" s="2">
        <v>30</v>
      </c>
      <c r="AG82" s="2">
        <v>31</v>
      </c>
      <c r="AH82" s="2">
        <v>32</v>
      </c>
      <c r="AI82" s="2">
        <v>33</v>
      </c>
      <c r="AJ82" s="2">
        <v>34</v>
      </c>
      <c r="AK82" s="2">
        <v>35</v>
      </c>
    </row>
    <row r="83" spans="2:37" ht="12">
      <c r="B83" s="2" t="s">
        <v>44</v>
      </c>
      <c r="C83" s="2">
        <v>14.297</v>
      </c>
      <c r="D83" s="2">
        <v>13.718</v>
      </c>
      <c r="E83" s="2">
        <v>31.26666667</v>
      </c>
      <c r="F83" s="2">
        <v>27.93333333</v>
      </c>
      <c r="G83" s="2">
        <v>110.695</v>
      </c>
      <c r="H83" s="2">
        <v>29.844</v>
      </c>
      <c r="J83" s="2">
        <f t="shared" si="2"/>
        <v>0.12154215366773573</v>
      </c>
      <c r="K83" s="2">
        <f t="shared" si="3"/>
        <v>0.1222756098723652</v>
      </c>
      <c r="P83" s="2" t="s">
        <v>11</v>
      </c>
      <c r="Q83" s="2" t="s">
        <v>12</v>
      </c>
      <c r="R83" s="2" t="s">
        <v>13</v>
      </c>
      <c r="S83" s="2" t="s">
        <v>14</v>
      </c>
      <c r="T83" s="2" t="s">
        <v>15</v>
      </c>
      <c r="U83" s="2" t="s">
        <v>16</v>
      </c>
      <c r="V83" s="2" t="s">
        <v>17</v>
      </c>
      <c r="W83" s="2" t="s">
        <v>18</v>
      </c>
      <c r="X83" s="2" t="s">
        <v>19</v>
      </c>
      <c r="Y83" s="2" t="s">
        <v>20</v>
      </c>
      <c r="Z83" s="2" t="s">
        <v>21</v>
      </c>
      <c r="AA83" s="2" t="s">
        <v>22</v>
      </c>
      <c r="AB83" s="2" t="s">
        <v>23</v>
      </c>
      <c r="AC83" s="2" t="s">
        <v>24</v>
      </c>
      <c r="AD83" s="2" t="s">
        <v>25</v>
      </c>
      <c r="AE83" s="2" t="s">
        <v>26</v>
      </c>
      <c r="AF83" s="2" t="s">
        <v>27</v>
      </c>
      <c r="AG83" s="2" t="s">
        <v>28</v>
      </c>
      <c r="AI83" s="2" t="s">
        <v>29</v>
      </c>
      <c r="AJ83" s="2" t="s">
        <v>30</v>
      </c>
      <c r="AK83" s="2" t="s">
        <v>31</v>
      </c>
    </row>
    <row r="84" spans="2:37" ht="12">
      <c r="B84" s="2" t="s">
        <v>45</v>
      </c>
      <c r="C84" s="2">
        <v>10.112</v>
      </c>
      <c r="D84" s="2">
        <v>10.05</v>
      </c>
      <c r="E84" s="2">
        <v>33.9</v>
      </c>
      <c r="F84" s="2">
        <v>28.5</v>
      </c>
      <c r="G84" s="2">
        <v>106.921</v>
      </c>
      <c r="H84" s="2">
        <v>30.914</v>
      </c>
      <c r="J84" s="2">
        <f t="shared" si="2"/>
        <v>0.08793968976541634</v>
      </c>
      <c r="K84" s="2">
        <f t="shared" si="3"/>
        <v>0.09454063441525123</v>
      </c>
      <c r="P84" s="2">
        <v>56.474000000000004</v>
      </c>
      <c r="Q84" s="2">
        <v>32.91</v>
      </c>
      <c r="R84" s="2">
        <v>46.119958</v>
      </c>
      <c r="S84" s="2">
        <v>17.31963</v>
      </c>
      <c r="T84" s="2">
        <v>7289.66</v>
      </c>
      <c r="U84" s="2">
        <v>2826.37</v>
      </c>
      <c r="V84" s="2">
        <v>1622.36</v>
      </c>
      <c r="W84" s="2">
        <v>93.71428571428571</v>
      </c>
      <c r="X84" s="2">
        <v>50</v>
      </c>
      <c r="Y84" s="2">
        <v>107.072135785</v>
      </c>
      <c r="Z84" s="2">
        <v>0.002358</v>
      </c>
      <c r="AA84" s="2">
        <v>0.002822</v>
      </c>
      <c r="AB84" s="2">
        <v>0.003208</v>
      </c>
      <c r="AC84" s="2">
        <v>96.365</v>
      </c>
      <c r="AD84" s="2">
        <v>6.161</v>
      </c>
      <c r="AE84" s="2">
        <v>98.485</v>
      </c>
      <c r="AF84" s="2">
        <v>0.143550295858</v>
      </c>
      <c r="AG84" s="2">
        <v>0.226345903771</v>
      </c>
      <c r="AI84" s="2">
        <v>275</v>
      </c>
      <c r="AJ84" s="2">
        <v>208</v>
      </c>
      <c r="AK84" s="2">
        <v>60.8</v>
      </c>
    </row>
    <row r="85" spans="2:37" ht="12">
      <c r="B85" s="2" t="s">
        <v>46</v>
      </c>
      <c r="C85" s="2">
        <v>9.281</v>
      </c>
      <c r="D85" s="2">
        <v>10.396</v>
      </c>
      <c r="E85" s="2">
        <v>35.925</v>
      </c>
      <c r="F85" s="2">
        <v>26.05</v>
      </c>
      <c r="G85" s="2">
        <v>99.071</v>
      </c>
      <c r="H85" s="2">
        <v>24.743</v>
      </c>
      <c r="J85" s="2">
        <f t="shared" si="2"/>
        <v>0.08000754426326553</v>
      </c>
      <c r="K85" s="2">
        <f t="shared" si="3"/>
        <v>0.1034313044882144</v>
      </c>
      <c r="P85" s="2">
        <v>57.934000000000005</v>
      </c>
      <c r="Q85" s="2">
        <v>34.77</v>
      </c>
      <c r="R85" s="2">
        <v>67.61264000000001</v>
      </c>
      <c r="S85" s="2">
        <v>22.59749</v>
      </c>
      <c r="T85" s="2">
        <v>7426.74</v>
      </c>
      <c r="U85" s="2">
        <v>2701.22</v>
      </c>
      <c r="V85" s="2">
        <v>1860.56</v>
      </c>
      <c r="W85" s="2">
        <v>106.28571428571429</v>
      </c>
      <c r="X85" s="2">
        <v>82.21</v>
      </c>
      <c r="Y85" s="2">
        <v>118.033946252</v>
      </c>
      <c r="Z85" s="2">
        <v>0.00284</v>
      </c>
      <c r="AA85" s="2">
        <v>0.004088</v>
      </c>
      <c r="AB85" s="2">
        <v>0.00421</v>
      </c>
      <c r="AC85" s="2">
        <v>101.036</v>
      </c>
      <c r="AD85" s="2">
        <v>13.255</v>
      </c>
      <c r="AE85" s="2">
        <v>97.548</v>
      </c>
      <c r="AF85" s="2">
        <v>0.182709883103</v>
      </c>
      <c r="AG85" s="2">
        <v>0.2804238921</v>
      </c>
      <c r="AI85" s="2">
        <v>279</v>
      </c>
      <c r="AJ85" s="2">
        <v>208</v>
      </c>
      <c r="AK85" s="2">
        <v>79.96</v>
      </c>
    </row>
    <row r="86" spans="2:37" ht="12">
      <c r="B86" s="2" t="s">
        <v>47</v>
      </c>
      <c r="C86" s="2">
        <v>8.084</v>
      </c>
      <c r="D86" s="2">
        <v>9.062</v>
      </c>
      <c r="E86" s="2">
        <v>37.95</v>
      </c>
      <c r="F86" s="2">
        <v>23.6</v>
      </c>
      <c r="G86" s="2">
        <v>99.799</v>
      </c>
      <c r="H86" s="2">
        <v>24.464</v>
      </c>
      <c r="J86" s="2">
        <f t="shared" si="2"/>
        <v>0.0665842171633371</v>
      </c>
      <c r="K86" s="2">
        <f t="shared" si="3"/>
        <v>0.09190108183447268</v>
      </c>
      <c r="P86" s="2">
        <v>55.265</v>
      </c>
      <c r="Q86" s="2">
        <v>34.88</v>
      </c>
      <c r="R86" s="2">
        <v>63.79378499999999</v>
      </c>
      <c r="S86" s="2">
        <v>29.12568</v>
      </c>
      <c r="T86" s="2">
        <v>7563.83</v>
      </c>
      <c r="U86" s="2">
        <v>2296.24</v>
      </c>
      <c r="V86" s="2">
        <v>1982.31</v>
      </c>
      <c r="W86" s="2">
        <v>86.78571428571429</v>
      </c>
      <c r="X86" s="2">
        <v>104.81</v>
      </c>
      <c r="Y86" s="2">
        <v>122.630834512</v>
      </c>
      <c r="Z86" s="2">
        <v>0.003211</v>
      </c>
      <c r="AA86" s="2">
        <v>0.005025</v>
      </c>
      <c r="AB86" s="2">
        <v>0.005874</v>
      </c>
      <c r="AC86" s="2">
        <v>101.092</v>
      </c>
      <c r="AD86" s="2">
        <v>9.073</v>
      </c>
      <c r="AE86" s="2">
        <v>97.668</v>
      </c>
      <c r="AF86" s="2">
        <v>0.140102774923</v>
      </c>
      <c r="AG86" s="2">
        <v>0.196522167488</v>
      </c>
      <c r="AI86" s="2">
        <v>280</v>
      </c>
      <c r="AJ86" s="2">
        <v>195</v>
      </c>
      <c r="AK86" s="2">
        <v>94.54</v>
      </c>
    </row>
    <row r="87" spans="2:37" ht="12">
      <c r="B87" s="2" t="s">
        <v>48</v>
      </c>
      <c r="C87" s="2">
        <v>7.233</v>
      </c>
      <c r="D87" s="2">
        <v>9.071</v>
      </c>
      <c r="E87" s="2">
        <v>39.975</v>
      </c>
      <c r="F87" s="2">
        <v>21.15</v>
      </c>
      <c r="G87" s="2">
        <v>112.166</v>
      </c>
      <c r="H87" s="2">
        <v>29.723</v>
      </c>
      <c r="J87" s="2">
        <f t="shared" si="2"/>
        <v>0.052661939157963675</v>
      </c>
      <c r="K87" s="2">
        <f t="shared" si="3"/>
        <v>0.08675671069708768</v>
      </c>
      <c r="P87" s="2">
        <v>59.81099999999999</v>
      </c>
      <c r="Q87" s="2">
        <v>36.88</v>
      </c>
      <c r="R87" s="2">
        <v>67.673772</v>
      </c>
      <c r="S87" s="2">
        <v>31.55231</v>
      </c>
      <c r="T87" s="2">
        <v>7593.64</v>
      </c>
      <c r="U87" s="2">
        <v>2453.81</v>
      </c>
      <c r="V87" s="2">
        <v>1853.87</v>
      </c>
      <c r="W87" s="2">
        <v>92.57692307692308</v>
      </c>
      <c r="X87" s="2">
        <v>97.12</v>
      </c>
      <c r="Y87" s="2">
        <v>116.336633663</v>
      </c>
      <c r="Z87" s="2">
        <v>0.003351</v>
      </c>
      <c r="AA87" s="2">
        <v>0.004738</v>
      </c>
      <c r="AB87" s="2">
        <v>0.006359</v>
      </c>
      <c r="AC87" s="2">
        <v>109.824</v>
      </c>
      <c r="AD87" s="2">
        <v>13.898</v>
      </c>
      <c r="AE87" s="2">
        <v>99.108</v>
      </c>
      <c r="AF87" s="2">
        <v>0.15367768595</v>
      </c>
      <c r="AG87" s="2">
        <v>0.185467336683</v>
      </c>
      <c r="AI87" s="2">
        <v>284</v>
      </c>
      <c r="AJ87" s="2">
        <v>203</v>
      </c>
      <c r="AK87" s="2">
        <v>93.64</v>
      </c>
    </row>
    <row r="88" spans="2:37" ht="12">
      <c r="B88" s="2" t="s">
        <v>49</v>
      </c>
      <c r="C88" s="2">
        <v>7.18</v>
      </c>
      <c r="D88" s="2">
        <v>7.286</v>
      </c>
      <c r="E88" s="2">
        <v>42</v>
      </c>
      <c r="F88" s="2">
        <v>18.7</v>
      </c>
      <c r="G88" s="2">
        <v>119.355</v>
      </c>
      <c r="H88" s="2">
        <v>28.538</v>
      </c>
      <c r="J88" s="2">
        <f t="shared" si="2"/>
        <v>0.04585485096402656</v>
      </c>
      <c r="K88" s="2">
        <f t="shared" si="3"/>
        <v>0.06522477069271171</v>
      </c>
      <c r="P88" s="2">
        <v>65.208</v>
      </c>
      <c r="Q88" s="2">
        <v>38.76</v>
      </c>
      <c r="R88" s="2">
        <v>72.027608</v>
      </c>
      <c r="S88" s="2">
        <v>33.94924</v>
      </c>
      <c r="T88" s="2">
        <v>7623.46</v>
      </c>
      <c r="U88" s="2">
        <v>2623.24</v>
      </c>
      <c r="V88" s="2">
        <v>2323.99</v>
      </c>
      <c r="W88" s="2">
        <v>94.61538461538461</v>
      </c>
      <c r="X88" s="2">
        <v>98.09</v>
      </c>
      <c r="Y88" s="2">
        <v>121.074964639</v>
      </c>
      <c r="Z88" s="2">
        <v>0.003313</v>
      </c>
      <c r="AA88" s="2">
        <v>0.004901</v>
      </c>
      <c r="AB88" s="2">
        <v>0.006464</v>
      </c>
      <c r="AC88" s="2">
        <v>116.141</v>
      </c>
      <c r="AD88" s="2">
        <v>18.348</v>
      </c>
      <c r="AE88" s="2">
        <v>99.975</v>
      </c>
      <c r="AF88" s="2">
        <v>0.177434869739</v>
      </c>
      <c r="AG88" s="2">
        <v>0.199082840237</v>
      </c>
      <c r="AI88" s="2">
        <v>290</v>
      </c>
      <c r="AJ88" s="2">
        <v>205</v>
      </c>
      <c r="AK88" s="2">
        <v>93.43</v>
      </c>
    </row>
    <row r="89" spans="2:37" ht="12">
      <c r="B89" s="2" t="s">
        <v>50</v>
      </c>
      <c r="C89" s="2">
        <v>12.872</v>
      </c>
      <c r="D89" s="2">
        <v>15.274</v>
      </c>
      <c r="E89" s="2">
        <v>38.55</v>
      </c>
      <c r="F89" s="2">
        <v>17.45</v>
      </c>
      <c r="G89" s="2">
        <v>141.397</v>
      </c>
      <c r="H89" s="2">
        <v>37.681</v>
      </c>
      <c r="J89" s="2">
        <f t="shared" si="2"/>
        <v>0.0762644529291527</v>
      </c>
      <c r="K89" s="2">
        <f t="shared" si="3"/>
        <v>0.1215693528481623</v>
      </c>
      <c r="P89" s="2">
        <v>66.019</v>
      </c>
      <c r="Q89" s="2">
        <v>39.95</v>
      </c>
      <c r="R89" s="2">
        <v>73.15496</v>
      </c>
      <c r="S89" s="2">
        <v>36.162969999999994</v>
      </c>
      <c r="T89" s="2">
        <v>7653.31</v>
      </c>
      <c r="U89" s="2">
        <v>3190.8</v>
      </c>
      <c r="V89" s="2">
        <v>2591.25</v>
      </c>
      <c r="W89" s="2">
        <v>103.62637362637362</v>
      </c>
      <c r="X89" s="2">
        <v>100.96</v>
      </c>
      <c r="Y89" s="2">
        <v>120.367751061</v>
      </c>
      <c r="Z89" s="2">
        <v>0.003165</v>
      </c>
      <c r="AA89" s="2">
        <v>0.005043</v>
      </c>
      <c r="AB89" s="2">
        <v>0.006697</v>
      </c>
      <c r="AC89" s="2">
        <v>117.309</v>
      </c>
      <c r="AD89" s="2">
        <v>19.359</v>
      </c>
      <c r="AE89" s="2">
        <v>98.904</v>
      </c>
      <c r="AF89" s="2">
        <v>0.210846968239</v>
      </c>
      <c r="AG89" s="2">
        <v>0.220373921381</v>
      </c>
      <c r="AI89" s="2">
        <v>299</v>
      </c>
      <c r="AJ89" s="2">
        <v>205</v>
      </c>
      <c r="AK89" s="2">
        <v>96.3</v>
      </c>
    </row>
    <row r="90" spans="2:37" ht="12">
      <c r="B90" s="2" t="s">
        <v>51</v>
      </c>
      <c r="C90" s="2">
        <v>12.18</v>
      </c>
      <c r="D90" s="2">
        <v>13.092</v>
      </c>
      <c r="E90" s="2">
        <v>35.1</v>
      </c>
      <c r="F90" s="2">
        <v>16.2</v>
      </c>
      <c r="G90" s="2">
        <v>152.777</v>
      </c>
      <c r="H90" s="2">
        <v>40.138</v>
      </c>
      <c r="J90" s="2">
        <f t="shared" si="2"/>
        <v>0.07017835740729234</v>
      </c>
      <c r="K90" s="2">
        <f t="shared" si="3"/>
        <v>0.09740050959259228</v>
      </c>
      <c r="P90" s="2">
        <v>72.269</v>
      </c>
      <c r="Q90" s="2">
        <v>41.44</v>
      </c>
      <c r="R90" s="2">
        <v>95.37566</v>
      </c>
      <c r="S90" s="2">
        <v>43.585119999999996</v>
      </c>
      <c r="T90" s="2">
        <v>7683.18</v>
      </c>
      <c r="U90" s="2">
        <v>3633.56</v>
      </c>
      <c r="V90" s="2">
        <v>2839.15</v>
      </c>
      <c r="W90" s="2">
        <v>117.03296703296704</v>
      </c>
      <c r="X90" s="2">
        <v>107.18</v>
      </c>
      <c r="Y90" s="2">
        <v>114.922206506</v>
      </c>
      <c r="Z90" s="2">
        <v>0.003568</v>
      </c>
      <c r="AA90" s="2">
        <v>0.005412</v>
      </c>
      <c r="AB90" s="2">
        <v>0.007116</v>
      </c>
      <c r="AC90" s="2">
        <v>124.142</v>
      </c>
      <c r="AD90" s="2">
        <v>23.712</v>
      </c>
      <c r="AE90" s="2">
        <v>102.09</v>
      </c>
      <c r="AF90" s="2">
        <v>0.222075471698</v>
      </c>
      <c r="AG90" s="2">
        <v>0.238544562551</v>
      </c>
      <c r="AI90" s="2">
        <v>310</v>
      </c>
      <c r="AJ90" s="2">
        <v>213</v>
      </c>
      <c r="AK90" s="2">
        <v>108</v>
      </c>
    </row>
    <row r="91" spans="2:37" ht="12">
      <c r="B91" s="2" t="s">
        <v>52</v>
      </c>
      <c r="C91" s="2">
        <v>11.674</v>
      </c>
      <c r="D91" s="2">
        <v>12.053</v>
      </c>
      <c r="E91" s="2">
        <v>35.1</v>
      </c>
      <c r="F91" s="2">
        <v>16.2</v>
      </c>
      <c r="G91" s="2">
        <v>169.166</v>
      </c>
      <c r="H91" s="2">
        <v>43.816</v>
      </c>
      <c r="J91" s="2">
        <f t="shared" si="2"/>
        <v>0.060442169924212204</v>
      </c>
      <c r="K91" s="2">
        <f t="shared" si="3"/>
        <v>0.08057769445552454</v>
      </c>
      <c r="P91" s="2">
        <v>72.37899999999999</v>
      </c>
      <c r="Q91" s="2">
        <v>42.25</v>
      </c>
      <c r="R91" s="2">
        <v>99.970969</v>
      </c>
      <c r="S91" s="2">
        <v>46.88980000000001</v>
      </c>
      <c r="T91" s="2">
        <v>7713.07</v>
      </c>
      <c r="U91" s="2">
        <v>3989.09</v>
      </c>
      <c r="V91" s="2">
        <v>3112.1</v>
      </c>
      <c r="W91" s="2">
        <v>116.57142857142857</v>
      </c>
      <c r="X91" s="2">
        <v>112.44</v>
      </c>
      <c r="Y91" s="2">
        <v>112.022630835</v>
      </c>
      <c r="Z91" s="2">
        <v>0.003708</v>
      </c>
      <c r="AA91" s="2">
        <v>0.00569</v>
      </c>
      <c r="AB91" s="2">
        <v>0.007255</v>
      </c>
      <c r="AC91" s="2">
        <v>125.104</v>
      </c>
      <c r="AD91" s="2">
        <v>21.058</v>
      </c>
      <c r="AE91" s="2">
        <v>105.768</v>
      </c>
      <c r="AF91" s="2">
        <v>0.206924864446</v>
      </c>
      <c r="AG91" s="2">
        <v>0.224159566228</v>
      </c>
      <c r="AI91" s="2">
        <v>321</v>
      </c>
      <c r="AJ91" s="2">
        <v>208</v>
      </c>
      <c r="AK91" s="2">
        <v>116.66</v>
      </c>
    </row>
    <row r="92" spans="2:37" ht="12">
      <c r="B92" s="2" t="s">
        <v>53</v>
      </c>
      <c r="C92" s="2">
        <v>11.48</v>
      </c>
      <c r="D92" s="2">
        <v>14.36</v>
      </c>
      <c r="E92" s="2">
        <v>35.1</v>
      </c>
      <c r="F92" s="2">
        <v>16.2</v>
      </c>
      <c r="G92" s="2">
        <v>195.34</v>
      </c>
      <c r="H92" s="2">
        <v>51.698</v>
      </c>
      <c r="J92" s="2">
        <f t="shared" si="2"/>
        <v>0.05186867350774844</v>
      </c>
      <c r="K92" s="2">
        <f t="shared" si="3"/>
        <v>0.08377549741718995</v>
      </c>
      <c r="P92" s="2">
        <v>67.477</v>
      </c>
      <c r="Q92" s="2">
        <v>44.53</v>
      </c>
      <c r="R92" s="2">
        <v>78.38581099999999</v>
      </c>
      <c r="S92" s="2">
        <v>46.88588000000001</v>
      </c>
      <c r="T92" s="2">
        <v>7741.67</v>
      </c>
      <c r="U92" s="2">
        <v>3936.14</v>
      </c>
      <c r="V92" s="2">
        <v>3376.23</v>
      </c>
      <c r="W92" s="2">
        <v>103.2967032967033</v>
      </c>
      <c r="X92" s="2">
        <v>109.13</v>
      </c>
      <c r="Y92" s="2">
        <v>113.719943423</v>
      </c>
      <c r="Z92" s="2">
        <v>0.003625</v>
      </c>
      <c r="AA92" s="2">
        <v>0.005279</v>
      </c>
      <c r="AB92" s="2">
        <v>0.006912</v>
      </c>
      <c r="AC92" s="2">
        <v>124.036</v>
      </c>
      <c r="AD92" s="2">
        <v>17.878</v>
      </c>
      <c r="AE92" s="2">
        <v>107.619</v>
      </c>
      <c r="AF92" s="2">
        <v>0.188255506608</v>
      </c>
      <c r="AG92" s="2">
        <v>0.20277385159</v>
      </c>
      <c r="AI92" s="2">
        <v>331</v>
      </c>
      <c r="AJ92" s="2">
        <v>200</v>
      </c>
      <c r="AK92" s="2">
        <v>106.9</v>
      </c>
    </row>
    <row r="93" spans="16:37" ht="12">
      <c r="P93" s="2">
        <v>73.35</v>
      </c>
      <c r="Q93" s="2">
        <v>46.19</v>
      </c>
      <c r="R93" s="2">
        <v>79.79945000000001</v>
      </c>
      <c r="S93" s="2">
        <v>45.45938</v>
      </c>
      <c r="T93" s="2">
        <v>7771.11</v>
      </c>
      <c r="U93" s="2">
        <v>3932.61</v>
      </c>
      <c r="V93" s="2">
        <v>3417.95</v>
      </c>
      <c r="W93" s="2">
        <v>96.92307692307692</v>
      </c>
      <c r="X93" s="2">
        <v>100.5</v>
      </c>
      <c r="Y93" s="2">
        <v>101.768033946</v>
      </c>
      <c r="Z93" s="2">
        <v>0.003418</v>
      </c>
      <c r="AA93" s="2">
        <v>0.004357</v>
      </c>
      <c r="AB93" s="2">
        <v>0.00608</v>
      </c>
      <c r="AC93" s="2">
        <v>133.654</v>
      </c>
      <c r="AD93" s="2">
        <v>27.011</v>
      </c>
      <c r="AE93" s="2">
        <v>110.516</v>
      </c>
      <c r="AF93" s="2">
        <v>0.196956937799</v>
      </c>
      <c r="AG93" s="2">
        <v>0.235621414914</v>
      </c>
      <c r="AI93" s="2">
        <v>342</v>
      </c>
      <c r="AJ93" s="2">
        <v>180</v>
      </c>
      <c r="AK93" s="2">
        <v>99.31</v>
      </c>
    </row>
    <row r="94" spans="2:37" ht="12">
      <c r="B94" s="2" t="s">
        <v>57</v>
      </c>
      <c r="C94" s="2" t="s">
        <v>74</v>
      </c>
      <c r="D94" s="2" t="s">
        <v>74</v>
      </c>
      <c r="E94" s="2" t="s">
        <v>174</v>
      </c>
      <c r="F94" s="2" t="s">
        <v>174</v>
      </c>
      <c r="G94" s="2" t="s">
        <v>74</v>
      </c>
      <c r="H94" s="2" t="s">
        <v>74</v>
      </c>
      <c r="P94" s="2">
        <v>75.887</v>
      </c>
      <c r="Q94" s="2">
        <v>47.5</v>
      </c>
      <c r="R94" s="2">
        <v>77.929914</v>
      </c>
      <c r="S94" s="2">
        <v>47.08164</v>
      </c>
      <c r="T94" s="2">
        <v>7798.33</v>
      </c>
      <c r="U94" s="2">
        <v>3942.421</v>
      </c>
      <c r="V94" s="2">
        <v>3657.81</v>
      </c>
      <c r="W94" s="2">
        <v>100</v>
      </c>
      <c r="X94" s="2">
        <v>100</v>
      </c>
      <c r="Y94" s="2">
        <v>100</v>
      </c>
      <c r="Z94" s="2">
        <v>0.003351</v>
      </c>
      <c r="AA94" s="2">
        <v>0.004378</v>
      </c>
      <c r="AB94" s="2">
        <v>0.006154</v>
      </c>
      <c r="AC94" s="2">
        <v>136.385</v>
      </c>
      <c r="AD94" s="2">
        <v>26.848</v>
      </c>
      <c r="AE94" s="2">
        <v>112.628</v>
      </c>
      <c r="AF94" s="2">
        <v>0.203388671875</v>
      </c>
      <c r="AG94" s="2">
        <v>0.234280117532</v>
      </c>
      <c r="AI94" s="2">
        <v>354</v>
      </c>
      <c r="AJ94" s="2">
        <v>182</v>
      </c>
      <c r="AK94" s="2">
        <v>99.99</v>
      </c>
    </row>
    <row r="95" spans="16:37" ht="12">
      <c r="P95" s="2">
        <v>69.469</v>
      </c>
      <c r="Q95" s="2">
        <v>48.07</v>
      </c>
      <c r="R95" s="2">
        <v>62.509777</v>
      </c>
      <c r="S95" s="2">
        <v>47.465</v>
      </c>
      <c r="T95" s="2">
        <v>7829.39</v>
      </c>
      <c r="U95" s="2">
        <v>3919.5</v>
      </c>
      <c r="V95" s="2">
        <v>3443.9</v>
      </c>
      <c r="W95" s="2">
        <v>94</v>
      </c>
      <c r="X95" s="2">
        <v>99.1</v>
      </c>
      <c r="Y95" s="2">
        <v>99.4342291372</v>
      </c>
      <c r="Z95" s="2">
        <v>0.003168</v>
      </c>
      <c r="AA95" s="2">
        <v>0.004188</v>
      </c>
      <c r="AB95" s="2">
        <v>0.006242</v>
      </c>
      <c r="AC95" s="2">
        <v>127.728</v>
      </c>
      <c r="AD95" s="2">
        <v>19.313</v>
      </c>
      <c r="AE95" s="2">
        <v>110.716</v>
      </c>
      <c r="AF95" s="2">
        <v>0.17593495935</v>
      </c>
      <c r="AG95" s="2">
        <v>0.198901437372</v>
      </c>
      <c r="AI95" s="2">
        <v>364</v>
      </c>
      <c r="AJ95" s="2">
        <v>175</v>
      </c>
      <c r="AK95" s="2">
        <v>96.81</v>
      </c>
    </row>
    <row r="96" spans="16:37" ht="12">
      <c r="P96" s="2">
        <v>65.8</v>
      </c>
      <c r="Q96" s="2">
        <v>47.8</v>
      </c>
      <c r="R96" s="2">
        <v>51.3022</v>
      </c>
      <c r="S96" s="2">
        <v>44.25124000000001</v>
      </c>
      <c r="T96" s="2">
        <v>7860.99</v>
      </c>
      <c r="U96" s="2">
        <v>3627.05</v>
      </c>
      <c r="V96" s="2">
        <v>3528.3</v>
      </c>
      <c r="W96" s="2">
        <v>82.96373626373627</v>
      </c>
      <c r="X96" s="2">
        <v>93.37</v>
      </c>
      <c r="Y96" s="2">
        <v>100.212164074</v>
      </c>
      <c r="Z96" s="2">
        <v>0.002816</v>
      </c>
      <c r="AA96" s="2">
        <v>0.00381</v>
      </c>
      <c r="AB96" s="2">
        <v>0.005618</v>
      </c>
      <c r="AC96" s="2">
        <v>127.178</v>
      </c>
      <c r="AD96" s="2">
        <v>16.947</v>
      </c>
      <c r="AE96" s="2">
        <v>109.489</v>
      </c>
      <c r="AF96" s="2">
        <v>0.161730769231</v>
      </c>
      <c r="AG96" s="2">
        <v>0.154308211474</v>
      </c>
      <c r="AI96" s="2">
        <v>371</v>
      </c>
      <c r="AJ96" s="2">
        <v>170</v>
      </c>
      <c r="AK96" s="2">
        <v>87.94</v>
      </c>
    </row>
    <row r="97" spans="16:37" ht="12">
      <c r="P97" s="2">
        <v>66.25</v>
      </c>
      <c r="Q97" s="2">
        <v>47.77</v>
      </c>
      <c r="R97" s="2">
        <v>48.30795</v>
      </c>
      <c r="S97" s="2">
        <v>42.45219</v>
      </c>
      <c r="T97" s="2">
        <v>7739.44</v>
      </c>
      <c r="U97" s="2">
        <v>3279.08</v>
      </c>
      <c r="V97" s="2">
        <v>3562.51</v>
      </c>
      <c r="W97" s="2">
        <v>72.46153846153847</v>
      </c>
      <c r="X97" s="2">
        <v>91.36</v>
      </c>
      <c r="Y97" s="2">
        <v>100.495049505</v>
      </c>
      <c r="Z97" s="2">
        <v>0.002547</v>
      </c>
      <c r="AA97" s="2">
        <v>0.00371</v>
      </c>
      <c r="AB97" s="2">
        <v>0.005618</v>
      </c>
      <c r="AC97" s="2">
        <v>132.346</v>
      </c>
      <c r="AD97" s="2">
        <v>19.46</v>
      </c>
      <c r="AE97" s="2">
        <v>112.8</v>
      </c>
      <c r="AF97" s="2">
        <v>0.124532019704</v>
      </c>
      <c r="AG97" s="2">
        <v>0.123616236162</v>
      </c>
      <c r="AI97" s="2">
        <v>375</v>
      </c>
      <c r="AJ97" s="2">
        <v>168</v>
      </c>
      <c r="AK97" s="2">
        <v>85.64</v>
      </c>
    </row>
    <row r="98" spans="16:37" ht="12">
      <c r="P98" s="2">
        <v>69.16</v>
      </c>
      <c r="Q98" s="2">
        <v>49.29</v>
      </c>
      <c r="R98" s="2">
        <v>46.13344</v>
      </c>
      <c r="S98" s="2">
        <v>41.20438</v>
      </c>
      <c r="T98" s="2">
        <v>7600.56</v>
      </c>
      <c r="U98" s="2">
        <v>3368.16</v>
      </c>
      <c r="V98" s="2">
        <v>3762.09</v>
      </c>
      <c r="W98" s="2">
        <v>76.42615384615384</v>
      </c>
      <c r="X98" s="2">
        <v>89.05</v>
      </c>
      <c r="Y98" s="2">
        <v>107.355021216</v>
      </c>
      <c r="Z98" s="2">
        <v>0.002571</v>
      </c>
      <c r="AA98" s="2">
        <v>0.003765</v>
      </c>
      <c r="AB98" s="2">
        <v>0.005618</v>
      </c>
      <c r="AC98" s="2">
        <v>131.482</v>
      </c>
      <c r="AD98" s="2">
        <v>17.686</v>
      </c>
      <c r="AE98" s="2">
        <v>115.472</v>
      </c>
      <c r="AF98" s="2">
        <v>0.120846354167</v>
      </c>
      <c r="AG98" s="2">
        <v>0.137513227513</v>
      </c>
      <c r="AI98" s="2">
        <v>380</v>
      </c>
      <c r="AJ98" s="2">
        <v>174</v>
      </c>
      <c r="AK98" s="2">
        <v>80.4</v>
      </c>
    </row>
    <row r="99" spans="16:37" ht="12">
      <c r="P99" s="2">
        <v>66.352</v>
      </c>
      <c r="Q99" s="2">
        <v>52.31</v>
      </c>
      <c r="R99" s="2">
        <v>45.497172000000006</v>
      </c>
      <c r="S99" s="2">
        <v>42.49066</v>
      </c>
      <c r="T99" s="2">
        <v>7463.09</v>
      </c>
      <c r="U99" s="2">
        <v>3570.7</v>
      </c>
      <c r="V99" s="2">
        <v>3846.76</v>
      </c>
      <c r="W99" s="2">
        <v>78.33560439560439</v>
      </c>
      <c r="X99" s="2">
        <v>86.13</v>
      </c>
      <c r="Y99" s="2">
        <v>107.920792079</v>
      </c>
      <c r="Z99" s="2">
        <v>0.002434</v>
      </c>
      <c r="AA99" s="2">
        <v>0.00359</v>
      </c>
      <c r="AB99" s="2">
        <v>0.005554</v>
      </c>
      <c r="AC99" s="2">
        <v>130.995</v>
      </c>
      <c r="AD99" s="2">
        <v>19.224</v>
      </c>
      <c r="AE99" s="2">
        <v>113.273</v>
      </c>
      <c r="AF99" s="2">
        <v>0.104309677419</v>
      </c>
      <c r="AG99" s="2">
        <v>0.119236842105</v>
      </c>
      <c r="AI99" s="2">
        <v>386</v>
      </c>
      <c r="AJ99" s="2">
        <v>172</v>
      </c>
      <c r="AK99" s="2">
        <v>76.75</v>
      </c>
    </row>
    <row r="100" spans="16:37" ht="12">
      <c r="P100" s="2">
        <v>71.872</v>
      </c>
      <c r="Q100" s="2">
        <v>53.91</v>
      </c>
      <c r="R100" s="2">
        <v>53.397256</v>
      </c>
      <c r="S100" s="2">
        <v>44.70513</v>
      </c>
      <c r="T100" s="2">
        <v>7328.08</v>
      </c>
      <c r="U100" s="2">
        <v>4095.02</v>
      </c>
      <c r="V100" s="2">
        <v>3826.54</v>
      </c>
      <c r="W100" s="2">
        <v>82.0771978021978</v>
      </c>
      <c r="X100" s="2">
        <v>84.72</v>
      </c>
      <c r="Y100" s="2">
        <v>97.4540311174</v>
      </c>
      <c r="Z100" s="2">
        <v>0.002434</v>
      </c>
      <c r="AA100" s="2">
        <v>0.003278</v>
      </c>
      <c r="AB100" s="2">
        <v>0.005528</v>
      </c>
      <c r="AC100" s="2">
        <v>143.572</v>
      </c>
      <c r="AD100" s="2">
        <v>29.211</v>
      </c>
      <c r="AE100" s="2">
        <v>116.93</v>
      </c>
      <c r="AF100" s="2">
        <v>0.091210592686</v>
      </c>
      <c r="AG100" s="2">
        <v>0.11704516129</v>
      </c>
      <c r="AI100" s="2">
        <v>398</v>
      </c>
      <c r="AJ100" s="2">
        <v>159</v>
      </c>
      <c r="AK100" s="2">
        <v>78</v>
      </c>
    </row>
    <row r="101" spans="16:37" ht="12">
      <c r="P101" s="2">
        <v>67.834</v>
      </c>
      <c r="Q101" s="2">
        <v>53.87</v>
      </c>
      <c r="R101" s="2">
        <v>55.32693999999999</v>
      </c>
      <c r="S101" s="2">
        <v>47.99998</v>
      </c>
      <c r="T101" s="2">
        <v>7193.51</v>
      </c>
      <c r="U101" s="2">
        <v>4212.25</v>
      </c>
      <c r="V101" s="2">
        <v>3648.45</v>
      </c>
      <c r="W101" s="2">
        <v>81.86428571428571</v>
      </c>
      <c r="X101" s="2">
        <v>89.95</v>
      </c>
      <c r="Y101" s="2">
        <v>95.4031117397</v>
      </c>
      <c r="Z101" s="2">
        <v>0.002649</v>
      </c>
      <c r="AA101" s="2">
        <v>0.003454</v>
      </c>
      <c r="AB101" s="2">
        <v>0.005638</v>
      </c>
      <c r="AC101" s="2">
        <v>142.384</v>
      </c>
      <c r="AD101" s="2">
        <v>25.189</v>
      </c>
      <c r="AE101" s="2">
        <v>117.326</v>
      </c>
      <c r="AF101" s="2">
        <v>0.0850710900474</v>
      </c>
      <c r="AG101" s="2">
        <v>0.086327014218</v>
      </c>
      <c r="AI101" s="2">
        <v>410</v>
      </c>
      <c r="AJ101" s="2">
        <v>157</v>
      </c>
      <c r="AK101" s="2">
        <v>82.94</v>
      </c>
    </row>
    <row r="102" spans="2:37" ht="12">
      <c r="B102" s="3" t="s">
        <v>182</v>
      </c>
      <c r="P102" s="2">
        <v>78.197</v>
      </c>
      <c r="Q102" s="2">
        <v>54.32</v>
      </c>
      <c r="R102" s="2">
        <v>72.799391</v>
      </c>
      <c r="S102" s="2">
        <v>51.53314</v>
      </c>
      <c r="T102" s="2">
        <v>7148.19</v>
      </c>
      <c r="U102" s="2">
        <v>4711.13</v>
      </c>
      <c r="V102" s="2">
        <v>3653.01</v>
      </c>
      <c r="W102" s="2">
        <v>93.55483516483517</v>
      </c>
      <c r="X102" s="2">
        <v>101.01</v>
      </c>
      <c r="Y102" s="2">
        <v>99.504950495</v>
      </c>
      <c r="Z102" s="2">
        <v>0.002971</v>
      </c>
      <c r="AA102" s="2">
        <v>0.003952</v>
      </c>
      <c r="AB102" s="2">
        <v>0.006209</v>
      </c>
      <c r="AC102" s="2">
        <v>152.542</v>
      </c>
      <c r="AD102" s="2">
        <v>32.211</v>
      </c>
      <c r="AE102" s="2">
        <v>122.901</v>
      </c>
      <c r="AF102" s="2">
        <v>0.138557588805</v>
      </c>
      <c r="AG102" s="2">
        <v>0.16423655914</v>
      </c>
      <c r="AI102" s="2">
        <v>422</v>
      </c>
      <c r="AJ102" s="2">
        <v>163</v>
      </c>
      <c r="AK102" s="2">
        <v>90.91</v>
      </c>
    </row>
    <row r="103" spans="2:37" ht="12">
      <c r="B103" s="2" t="s">
        <v>184</v>
      </c>
      <c r="C103" s="4" t="s">
        <v>185</v>
      </c>
      <c r="D103" s="4" t="s">
        <v>186</v>
      </c>
      <c r="P103" s="2">
        <v>78.62</v>
      </c>
      <c r="Q103" s="2">
        <v>55.16</v>
      </c>
      <c r="R103" s="2">
        <v>78.62</v>
      </c>
      <c r="S103" s="2">
        <v>55.16</v>
      </c>
      <c r="T103" s="2">
        <v>7107.09</v>
      </c>
      <c r="U103" s="2">
        <v>5067.16</v>
      </c>
      <c r="V103" s="2">
        <v>3696.1</v>
      </c>
      <c r="W103" s="2">
        <v>97.31868131868131</v>
      </c>
      <c r="X103" s="2">
        <v>108.14</v>
      </c>
      <c r="Y103" s="2">
        <v>96.676096181</v>
      </c>
      <c r="Z103" s="2">
        <v>0.003119</v>
      </c>
      <c r="AA103" s="2">
        <v>0.00413</v>
      </c>
      <c r="AB103" s="2">
        <v>0.006448</v>
      </c>
      <c r="AC103" s="2">
        <v>152.777</v>
      </c>
      <c r="AD103" s="2">
        <v>28.741</v>
      </c>
      <c r="AE103" s="2">
        <v>124.948</v>
      </c>
      <c r="AF103" s="2">
        <v>0.1218</v>
      </c>
      <c r="AG103" s="2">
        <v>0.13092</v>
      </c>
      <c r="AI103" s="2">
        <v>432</v>
      </c>
      <c r="AJ103" s="2">
        <v>160</v>
      </c>
      <c r="AK103" s="2">
        <v>98.5</v>
      </c>
    </row>
    <row r="104" spans="3:37" ht="12">
      <c r="C104" s="2" t="s">
        <v>183</v>
      </c>
      <c r="D104" s="2" t="s">
        <v>187</v>
      </c>
      <c r="E104" s="2" t="s">
        <v>189</v>
      </c>
      <c r="F104" s="2" t="s">
        <v>192</v>
      </c>
      <c r="G104" s="2" t="s">
        <v>94</v>
      </c>
      <c r="H104" s="2" t="s">
        <v>193</v>
      </c>
      <c r="I104" s="2" t="s">
        <v>194</v>
      </c>
      <c r="P104" s="2">
        <v>84.09</v>
      </c>
      <c r="Q104" s="2">
        <v>58.92</v>
      </c>
      <c r="R104" s="2">
        <v>86.09387999999998</v>
      </c>
      <c r="S104" s="2">
        <v>61.54434000000001</v>
      </c>
      <c r="T104" s="2">
        <v>7058.69</v>
      </c>
      <c r="W104" s="2">
        <v>99.15802197802196</v>
      </c>
      <c r="X104" s="2">
        <v>118.19</v>
      </c>
      <c r="Y104" s="2">
        <v>105.58698727</v>
      </c>
      <c r="Z104" s="2">
        <v>0.003395</v>
      </c>
      <c r="AA104" s="2">
        <v>0.004787</v>
      </c>
      <c r="AB104" s="2">
        <v>0.006964</v>
      </c>
      <c r="AI104" s="2">
        <v>444</v>
      </c>
      <c r="AJ104" s="2">
        <v>158</v>
      </c>
      <c r="AK104" s="2">
        <v>102.51</v>
      </c>
    </row>
    <row r="105" spans="2:35" ht="12">
      <c r="B105" s="2" t="s">
        <v>156</v>
      </c>
      <c r="C105" s="2" t="s">
        <v>157</v>
      </c>
      <c r="D105" s="2" t="s">
        <v>59</v>
      </c>
      <c r="E105" s="2" t="s">
        <v>157</v>
      </c>
      <c r="F105" s="2" t="s">
        <v>157</v>
      </c>
      <c r="G105" s="2" t="s">
        <v>157</v>
      </c>
      <c r="H105" s="2" t="s">
        <v>157</v>
      </c>
      <c r="I105" s="2" t="s">
        <v>195</v>
      </c>
      <c r="P105" s="2">
        <v>82.1</v>
      </c>
      <c r="Q105" s="2">
        <v>60.49</v>
      </c>
      <c r="R105" s="2">
        <v>102.73610000000001</v>
      </c>
      <c r="S105" s="2">
        <v>70.45804</v>
      </c>
      <c r="T105" s="2">
        <v>7025.81</v>
      </c>
      <c r="Y105" s="2">
        <v>132.319660537</v>
      </c>
      <c r="Z105" s="2">
        <v>0.003751</v>
      </c>
      <c r="AA105" s="2">
        <v>0.007014</v>
      </c>
      <c r="AB105" s="2">
        <v>0.00763</v>
      </c>
      <c r="AI105" s="2">
        <v>454</v>
      </c>
    </row>
    <row r="106" spans="2:9" ht="12">
      <c r="B106" s="2" t="s">
        <v>32</v>
      </c>
      <c r="C106" s="2">
        <v>56.483999999999995</v>
      </c>
      <c r="D106" s="2">
        <v>4448.73</v>
      </c>
      <c r="E106" s="2">
        <v>6.161</v>
      </c>
      <c r="F106" s="2">
        <v>-0.241</v>
      </c>
      <c r="G106" s="2">
        <v>98.485</v>
      </c>
      <c r="H106" s="2">
        <v>78.9484978541</v>
      </c>
      <c r="I106" s="2">
        <v>36241</v>
      </c>
    </row>
    <row r="107" spans="2:9" ht="12">
      <c r="B107" s="2" t="s">
        <v>33</v>
      </c>
      <c r="C107" s="2">
        <v>57.70400000000001</v>
      </c>
      <c r="D107" s="2">
        <v>5066.07719512195</v>
      </c>
      <c r="E107" s="2">
        <v>13.255</v>
      </c>
      <c r="F107" s="2">
        <v>-0.177</v>
      </c>
      <c r="G107" s="2">
        <v>97.548</v>
      </c>
      <c r="H107" s="2">
        <v>60.0105374078</v>
      </c>
      <c r="I107" s="2">
        <v>36431</v>
      </c>
    </row>
    <row r="108" spans="2:9" ht="12">
      <c r="B108" s="2" t="s">
        <v>34</v>
      </c>
      <c r="C108" s="2">
        <v>55.845</v>
      </c>
      <c r="D108" s="2">
        <v>4599.7181935975605</v>
      </c>
      <c r="E108" s="2">
        <v>9.073</v>
      </c>
      <c r="F108" s="2">
        <v>-0.148</v>
      </c>
      <c r="G108" s="2">
        <v>97.668</v>
      </c>
      <c r="H108" s="2">
        <v>58.466800804799995</v>
      </c>
      <c r="I108" s="2">
        <v>38483</v>
      </c>
    </row>
    <row r="109" spans="2:9" ht="12">
      <c r="B109" s="2" t="s">
        <v>35</v>
      </c>
      <c r="C109" s="2">
        <v>60.391000000000005</v>
      </c>
      <c r="D109" s="2">
        <v>4645.937784357411</v>
      </c>
      <c r="E109" s="2">
        <v>13.898</v>
      </c>
      <c r="F109" s="2">
        <v>-0.078</v>
      </c>
      <c r="G109" s="2">
        <v>99.108</v>
      </c>
      <c r="H109" s="2">
        <v>61.6047227926</v>
      </c>
      <c r="I109" s="2">
        <v>38876</v>
      </c>
    </row>
    <row r="110" spans="2:23" ht="12">
      <c r="B110" s="2" t="s">
        <v>36</v>
      </c>
      <c r="C110" s="2">
        <v>64.268</v>
      </c>
      <c r="D110" s="2">
        <v>5177.536634615384</v>
      </c>
      <c r="E110" s="2">
        <v>18.348</v>
      </c>
      <c r="F110" s="2">
        <v>0.046</v>
      </c>
      <c r="G110" s="2">
        <v>99.975</v>
      </c>
      <c r="H110" s="2">
        <v>62.927029804700005</v>
      </c>
      <c r="I110" s="2">
        <v>39226</v>
      </c>
      <c r="O110" s="2">
        <v>1</v>
      </c>
      <c r="P110" s="2" t="s">
        <v>133</v>
      </c>
      <c r="U110" s="2" t="s">
        <v>78</v>
      </c>
      <c r="W110" s="2" t="s">
        <v>136</v>
      </c>
    </row>
    <row r="111" spans="2:23" ht="12">
      <c r="B111" s="2" t="s">
        <v>37</v>
      </c>
      <c r="C111" s="2">
        <v>68.069</v>
      </c>
      <c r="D111" s="2">
        <v>5716.56298076923</v>
      </c>
      <c r="E111" s="2">
        <v>19.359</v>
      </c>
      <c r="F111" s="2">
        <v>0.117</v>
      </c>
      <c r="G111" s="2">
        <v>98.904</v>
      </c>
      <c r="H111" s="2">
        <v>61.3257731959</v>
      </c>
      <c r="I111" s="2">
        <v>39589</v>
      </c>
      <c r="O111" s="2">
        <v>2</v>
      </c>
      <c r="P111" s="2" t="s">
        <v>134</v>
      </c>
      <c r="U111" s="2" t="s">
        <v>78</v>
      </c>
      <c r="W111" s="2" t="s">
        <v>62</v>
      </c>
    </row>
    <row r="112" spans="2:23" ht="12">
      <c r="B112" s="2" t="s">
        <v>38</v>
      </c>
      <c r="C112" s="2">
        <v>73.40899999999999</v>
      </c>
      <c r="D112" s="2">
        <v>6368.798276266416</v>
      </c>
      <c r="E112" s="2">
        <v>23.712</v>
      </c>
      <c r="F112" s="2">
        <v>0.112</v>
      </c>
      <c r="G112" s="2">
        <v>102.09</v>
      </c>
      <c r="H112" s="2">
        <v>51.3751058425</v>
      </c>
      <c r="I112" s="2">
        <v>39941</v>
      </c>
      <c r="O112" s="2">
        <v>3</v>
      </c>
      <c r="P112" s="2" t="s">
        <v>135</v>
      </c>
      <c r="U112" s="2" t="s">
        <v>78</v>
      </c>
      <c r="W112" s="2" t="s">
        <v>62</v>
      </c>
    </row>
    <row r="113" spans="2:9" ht="12">
      <c r="B113" s="2" t="s">
        <v>39</v>
      </c>
      <c r="C113" s="2">
        <v>74.229</v>
      </c>
      <c r="D113" s="2">
        <v>6627.828536585365</v>
      </c>
      <c r="E113" s="2">
        <v>21.058</v>
      </c>
      <c r="F113" s="2">
        <v>-0.052</v>
      </c>
      <c r="G113" s="2">
        <v>105.768</v>
      </c>
      <c r="H113" s="2">
        <v>47.979214780599996</v>
      </c>
      <c r="I113" s="2">
        <v>40268</v>
      </c>
    </row>
    <row r="114" spans="2:23" ht="12">
      <c r="B114" s="2" t="s">
        <v>40</v>
      </c>
      <c r="C114" s="2">
        <v>75.307</v>
      </c>
      <c r="D114" s="2">
        <v>6491.600309568481</v>
      </c>
      <c r="E114" s="2">
        <v>17.878</v>
      </c>
      <c r="F114" s="2">
        <v>0.399</v>
      </c>
      <c r="G114" s="2">
        <v>107.619</v>
      </c>
      <c r="H114" s="2">
        <v>54.402933563400005</v>
      </c>
      <c r="I114" s="2">
        <v>40636</v>
      </c>
      <c r="O114" s="2">
        <v>11</v>
      </c>
      <c r="P114" s="2" t="s">
        <v>72</v>
      </c>
      <c r="U114" s="2" t="s">
        <v>73</v>
      </c>
      <c r="W114" s="2" t="s">
        <v>74</v>
      </c>
    </row>
    <row r="115" spans="2:23" ht="12">
      <c r="B115" s="2" t="s">
        <v>41</v>
      </c>
      <c r="C115" s="2">
        <v>79.94</v>
      </c>
      <c r="D115" s="2">
        <v>6341.095333020638</v>
      </c>
      <c r="E115" s="2">
        <v>27.011</v>
      </c>
      <c r="F115" s="2">
        <v>0.571</v>
      </c>
      <c r="G115" s="2">
        <v>110.516</v>
      </c>
      <c r="H115" s="2">
        <v>58.312382739200004</v>
      </c>
      <c r="I115" s="2">
        <v>40950</v>
      </c>
      <c r="O115" s="2">
        <v>12</v>
      </c>
      <c r="P115" s="2" t="s">
        <v>75</v>
      </c>
      <c r="U115" s="2" t="s">
        <v>73</v>
      </c>
      <c r="W115" s="2" t="s">
        <v>62</v>
      </c>
    </row>
    <row r="116" spans="2:23" ht="12">
      <c r="B116" s="2" t="s">
        <v>42</v>
      </c>
      <c r="C116" s="2">
        <v>82.087</v>
      </c>
      <c r="D116" s="2">
        <v>6673.753597560975</v>
      </c>
      <c r="E116" s="2">
        <v>26.848</v>
      </c>
      <c r="F116" s="2">
        <v>0.971</v>
      </c>
      <c r="G116" s="2">
        <v>112.628</v>
      </c>
      <c r="H116" s="2">
        <v>57.9165103189</v>
      </c>
      <c r="I116" s="2">
        <v>41202</v>
      </c>
      <c r="O116" s="2">
        <v>13</v>
      </c>
      <c r="P116" s="2" t="s">
        <v>76</v>
      </c>
      <c r="U116" s="2" t="s">
        <v>73</v>
      </c>
      <c r="W116" s="2" t="s">
        <v>62</v>
      </c>
    </row>
    <row r="117" spans="2:23" ht="12">
      <c r="B117" s="2" t="s">
        <v>43</v>
      </c>
      <c r="C117" s="2">
        <v>80.739</v>
      </c>
      <c r="D117" s="2">
        <v>6278.886981707317</v>
      </c>
      <c r="E117" s="2">
        <v>19.313</v>
      </c>
      <c r="F117" s="2">
        <v>1.05</v>
      </c>
      <c r="G117" s="2">
        <v>110.716</v>
      </c>
      <c r="H117" s="2">
        <v>60.257171117700004</v>
      </c>
      <c r="I117" s="2">
        <v>41596</v>
      </c>
      <c r="O117" s="2">
        <v>14</v>
      </c>
      <c r="P117" s="2" t="s">
        <v>77</v>
      </c>
      <c r="U117" s="2" t="s">
        <v>78</v>
      </c>
      <c r="W117" s="2" t="s">
        <v>79</v>
      </c>
    </row>
    <row r="118" spans="2:23" ht="12">
      <c r="B118" s="2" t="s">
        <v>44</v>
      </c>
      <c r="C118" s="2">
        <v>75.4</v>
      </c>
      <c r="D118" s="2">
        <v>6030.439492143527</v>
      </c>
      <c r="E118" s="2">
        <v>16.947</v>
      </c>
      <c r="F118" s="2">
        <v>0.921</v>
      </c>
      <c r="G118" s="2">
        <v>109.489</v>
      </c>
      <c r="H118" s="2">
        <v>66.6085011186</v>
      </c>
      <c r="I118" s="2">
        <v>41887</v>
      </c>
      <c r="O118" s="2">
        <v>15</v>
      </c>
      <c r="P118" s="2" t="s">
        <v>80</v>
      </c>
      <c r="U118" s="2" t="s">
        <v>78</v>
      </c>
      <c r="W118" s="2" t="s">
        <v>62</v>
      </c>
    </row>
    <row r="119" spans="2:23" ht="12">
      <c r="B119" s="2" t="s">
        <v>45</v>
      </c>
      <c r="C119" s="2">
        <v>72.32</v>
      </c>
      <c r="D119" s="2">
        <v>5747.909129924953</v>
      </c>
      <c r="E119" s="2">
        <v>19.46</v>
      </c>
      <c r="F119" s="2">
        <v>0.911</v>
      </c>
      <c r="G119" s="2">
        <v>112.8</v>
      </c>
      <c r="H119" s="2">
        <v>71.6042908224</v>
      </c>
      <c r="I119" s="2">
        <v>42192</v>
      </c>
      <c r="O119" s="2">
        <v>16</v>
      </c>
      <c r="P119" s="2" t="s">
        <v>81</v>
      </c>
      <c r="U119" s="2" t="s">
        <v>73</v>
      </c>
      <c r="W119" s="2" t="s">
        <v>62</v>
      </c>
    </row>
    <row r="120" spans="2:23" ht="12">
      <c r="B120" s="2" t="s">
        <v>46</v>
      </c>
      <c r="C120" s="2">
        <v>80.75</v>
      </c>
      <c r="D120" s="2">
        <v>6067.059693785179</v>
      </c>
      <c r="E120" s="2">
        <v>17.686</v>
      </c>
      <c r="F120" s="2">
        <v>1.03</v>
      </c>
      <c r="G120" s="2">
        <v>115.472</v>
      </c>
      <c r="H120" s="2">
        <v>78.40106241699999</v>
      </c>
      <c r="I120" s="2">
        <v>42527</v>
      </c>
      <c r="O120" s="2">
        <v>17</v>
      </c>
      <c r="P120" s="2" t="s">
        <v>82</v>
      </c>
      <c r="U120" s="2" t="s">
        <v>73</v>
      </c>
      <c r="W120" s="2" t="s">
        <v>62</v>
      </c>
    </row>
    <row r="121" spans="2:23" ht="12">
      <c r="B121" s="2" t="s">
        <v>47</v>
      </c>
      <c r="C121" s="2">
        <v>82.962</v>
      </c>
      <c r="D121" s="2">
        <v>6209.317645379925</v>
      </c>
      <c r="E121" s="2">
        <v>19.224</v>
      </c>
      <c r="F121" s="2">
        <v>1.03</v>
      </c>
      <c r="G121" s="2">
        <v>113.273</v>
      </c>
      <c r="H121" s="2">
        <v>71.15501905970001</v>
      </c>
      <c r="I121" s="2">
        <v>42870</v>
      </c>
      <c r="O121" s="2">
        <v>18</v>
      </c>
      <c r="P121" s="2" t="s">
        <v>83</v>
      </c>
      <c r="U121" s="2" t="s">
        <v>59</v>
      </c>
      <c r="W121" s="2" t="s">
        <v>84</v>
      </c>
    </row>
    <row r="122" spans="2:23" ht="12">
      <c r="B122" s="2" t="s">
        <v>48</v>
      </c>
      <c r="C122" s="2">
        <v>86.882</v>
      </c>
      <c r="D122" s="2">
        <v>6301.941992172842</v>
      </c>
      <c r="E122" s="2">
        <v>29.211</v>
      </c>
      <c r="F122" s="2">
        <v>1.16</v>
      </c>
      <c r="G122" s="2">
        <v>116.93</v>
      </c>
      <c r="H122" s="2">
        <v>70.4763681592</v>
      </c>
      <c r="I122" s="2">
        <v>43194</v>
      </c>
      <c r="O122" s="2">
        <v>19</v>
      </c>
      <c r="P122" s="2" t="s">
        <v>85</v>
      </c>
      <c r="U122" s="2" t="s">
        <v>59</v>
      </c>
      <c r="W122" s="2" t="s">
        <v>62</v>
      </c>
    </row>
    <row r="123" spans="2:23" ht="12">
      <c r="B123" s="2" t="s">
        <v>49</v>
      </c>
      <c r="C123" s="2">
        <v>86.404</v>
      </c>
      <c r="D123" s="2">
        <v>6117.430683689025</v>
      </c>
      <c r="E123" s="2">
        <v>25.189</v>
      </c>
      <c r="F123" s="2">
        <v>1.08</v>
      </c>
      <c r="G123" s="2">
        <v>117.326</v>
      </c>
      <c r="H123" s="2">
        <v>67.1774580336</v>
      </c>
      <c r="I123" s="2">
        <v>43510</v>
      </c>
      <c r="O123" s="2">
        <v>20</v>
      </c>
      <c r="P123" s="2" t="s">
        <v>86</v>
      </c>
      <c r="U123" s="2" t="s">
        <v>59</v>
      </c>
      <c r="W123" s="2" t="s">
        <v>62</v>
      </c>
    </row>
    <row r="124" spans="2:23" ht="12">
      <c r="B124" s="2" t="s">
        <v>50</v>
      </c>
      <c r="C124" s="2">
        <v>92.717</v>
      </c>
      <c r="D124" s="2">
        <v>6474.571061362571</v>
      </c>
      <c r="E124" s="2">
        <v>32.211</v>
      </c>
      <c r="F124" s="2">
        <v>0.825</v>
      </c>
      <c r="G124" s="2">
        <v>122.901</v>
      </c>
      <c r="H124" s="2">
        <v>64.4465270121</v>
      </c>
      <c r="I124" s="2">
        <v>43833</v>
      </c>
      <c r="O124" s="2">
        <v>21</v>
      </c>
      <c r="P124" s="2" t="s">
        <v>85</v>
      </c>
      <c r="U124" s="2" t="s">
        <v>59</v>
      </c>
      <c r="W124" s="2" t="s">
        <v>87</v>
      </c>
    </row>
    <row r="125" spans="2:23" ht="12">
      <c r="B125" s="2" t="s">
        <v>51</v>
      </c>
      <c r="C125" s="2">
        <v>93.68</v>
      </c>
      <c r="D125" s="2">
        <v>6631.176538461538</v>
      </c>
      <c r="E125" s="2">
        <v>28.741</v>
      </c>
      <c r="F125" s="2">
        <v>0.892</v>
      </c>
      <c r="G125" s="2">
        <v>124.948</v>
      </c>
      <c r="H125" s="2">
        <v>60.267</v>
      </c>
      <c r="I125" s="2">
        <v>44219</v>
      </c>
      <c r="O125" s="2">
        <v>22</v>
      </c>
      <c r="P125" s="2" t="s">
        <v>88</v>
      </c>
      <c r="U125" s="2" t="s">
        <v>59</v>
      </c>
      <c r="W125" s="2" t="s">
        <v>62</v>
      </c>
    </row>
    <row r="126" spans="2:23" ht="12">
      <c r="B126" s="2" t="s">
        <v>52</v>
      </c>
      <c r="C126" s="2">
        <v>100.91</v>
      </c>
      <c r="D126" s="2">
        <v>2990.5500153142584</v>
      </c>
      <c r="E126" s="2">
        <v>34.09</v>
      </c>
      <c r="F126" s="2">
        <v>0.996</v>
      </c>
      <c r="G126" s="2">
        <v>128.578</v>
      </c>
      <c r="H126" s="2">
        <v>56.6274509804</v>
      </c>
      <c r="I126" s="2">
        <v>44735</v>
      </c>
      <c r="O126" s="2">
        <v>23</v>
      </c>
      <c r="P126" s="2" t="s">
        <v>89</v>
      </c>
      <c r="U126" s="2" t="s">
        <v>59</v>
      </c>
      <c r="W126" s="2" t="s">
        <v>84</v>
      </c>
    </row>
    <row r="127" spans="2:23" ht="12">
      <c r="B127" s="2" t="s">
        <v>53</v>
      </c>
      <c r="C127" s="2">
        <v>102.89</v>
      </c>
      <c r="E127" s="2">
        <v>25.943</v>
      </c>
      <c r="F127" s="2">
        <v>1.18</v>
      </c>
      <c r="G127" s="2">
        <v>130.144</v>
      </c>
      <c r="H127" s="2">
        <v>43.5258249641</v>
      </c>
      <c r="I127" s="2">
        <v>45187</v>
      </c>
      <c r="O127" s="2">
        <v>24</v>
      </c>
      <c r="P127" s="2" t="s">
        <v>90</v>
      </c>
      <c r="U127" s="2" t="s">
        <v>59</v>
      </c>
      <c r="W127" s="2" t="s">
        <v>62</v>
      </c>
    </row>
    <row r="128" spans="15:23" ht="12">
      <c r="O128" s="2">
        <v>25</v>
      </c>
      <c r="P128" s="2" t="s">
        <v>204</v>
      </c>
      <c r="U128" s="2" t="s">
        <v>59</v>
      </c>
      <c r="W128" s="2" t="s">
        <v>62</v>
      </c>
    </row>
    <row r="129" spans="2:23" ht="12">
      <c r="B129" s="2" t="s">
        <v>57</v>
      </c>
      <c r="C129" s="2" t="s">
        <v>167</v>
      </c>
      <c r="D129" s="2" t="s">
        <v>167</v>
      </c>
      <c r="E129" s="2" t="s">
        <v>190</v>
      </c>
      <c r="F129" s="2" t="s">
        <v>136</v>
      </c>
      <c r="G129" s="2" t="s">
        <v>191</v>
      </c>
      <c r="H129" s="2" t="s">
        <v>136</v>
      </c>
      <c r="I129" s="2" t="s">
        <v>191</v>
      </c>
      <c r="O129" s="2">
        <v>26</v>
      </c>
      <c r="P129" s="2" t="s">
        <v>91</v>
      </c>
      <c r="U129" s="2" t="s">
        <v>59</v>
      </c>
      <c r="W129" s="2" t="s">
        <v>62</v>
      </c>
    </row>
    <row r="130" spans="15:23" ht="12">
      <c r="O130" s="2">
        <v>27</v>
      </c>
      <c r="P130" s="2" t="s">
        <v>92</v>
      </c>
      <c r="U130" s="2" t="s">
        <v>78</v>
      </c>
      <c r="W130" s="2" t="s">
        <v>74</v>
      </c>
    </row>
    <row r="131" spans="15:23" ht="12">
      <c r="O131" s="2">
        <v>28</v>
      </c>
      <c r="P131" s="2" t="s">
        <v>93</v>
      </c>
      <c r="U131" s="2" t="s">
        <v>78</v>
      </c>
      <c r="W131" s="2" t="s">
        <v>74</v>
      </c>
    </row>
    <row r="132" spans="15:23" ht="12">
      <c r="O132" s="2">
        <v>29</v>
      </c>
      <c r="P132" s="2" t="s">
        <v>94</v>
      </c>
      <c r="U132" s="2" t="s">
        <v>78</v>
      </c>
      <c r="W132" s="2" t="s">
        <v>74</v>
      </c>
    </row>
    <row r="133" spans="15:23" ht="12">
      <c r="O133" s="2">
        <v>30</v>
      </c>
      <c r="P133" s="2" t="s">
        <v>95</v>
      </c>
      <c r="U133" s="2" t="s">
        <v>78</v>
      </c>
      <c r="W133" s="2" t="s">
        <v>74</v>
      </c>
    </row>
    <row r="134" spans="15:23" ht="12">
      <c r="O134" s="2">
        <v>31</v>
      </c>
      <c r="P134" s="2" t="s">
        <v>96</v>
      </c>
      <c r="U134" s="2" t="s">
        <v>78</v>
      </c>
      <c r="W134" s="2" t="s">
        <v>74</v>
      </c>
    </row>
    <row r="135" spans="15:23" ht="12">
      <c r="O135" s="2">
        <v>32</v>
      </c>
      <c r="P135" s="2" t="s">
        <v>97</v>
      </c>
      <c r="U135" s="2" t="s">
        <v>98</v>
      </c>
      <c r="W135" s="2" t="s">
        <v>79</v>
      </c>
    </row>
    <row r="136" spans="15:23" ht="12">
      <c r="O136" s="2">
        <v>33</v>
      </c>
      <c r="P136" s="2" t="s">
        <v>99</v>
      </c>
      <c r="U136" s="2" t="s">
        <v>98</v>
      </c>
      <c r="W136" s="2" t="s">
        <v>79</v>
      </c>
    </row>
    <row r="137" spans="15:23" ht="12">
      <c r="O137" s="2">
        <v>34</v>
      </c>
      <c r="P137" s="2" t="s">
        <v>100</v>
      </c>
      <c r="U137" s="2" t="s">
        <v>59</v>
      </c>
      <c r="W137" s="2" t="s">
        <v>87</v>
      </c>
    </row>
    <row r="138" spans="15:23" ht="12">
      <c r="O138" s="2">
        <v>35</v>
      </c>
      <c r="P138" s="2" t="s">
        <v>31</v>
      </c>
      <c r="U138" s="2" t="s">
        <v>59</v>
      </c>
      <c r="W138" s="2" t="s">
        <v>87</v>
      </c>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B1:Q63"/>
  <sheetViews>
    <sheetView workbookViewId="0" topLeftCell="A43">
      <selection activeCell="B81" sqref="B81"/>
    </sheetView>
  </sheetViews>
  <sheetFormatPr defaultColWidth="9.140625" defaultRowHeight="12.75"/>
  <cols>
    <col min="1" max="1" width="9.140625" style="2" customWidth="1"/>
    <col min="2" max="2" width="14.7109375" style="2" customWidth="1"/>
    <col min="3" max="3" width="25.00390625" style="2" customWidth="1"/>
    <col min="4" max="4" width="21.140625" style="2" customWidth="1"/>
    <col min="5" max="5" width="15.421875" style="2" customWidth="1"/>
    <col min="6" max="6" width="16.28125" style="2" customWidth="1"/>
    <col min="7" max="7" width="14.421875" style="2" customWidth="1"/>
    <col min="8" max="8" width="15.8515625" style="2" customWidth="1"/>
    <col min="9" max="9" width="14.00390625" style="2" customWidth="1"/>
    <col min="10" max="10" width="15.421875" style="2" customWidth="1"/>
    <col min="11" max="14" width="9.140625" style="2" customWidth="1"/>
    <col min="15" max="16" width="12.8515625" style="2" customWidth="1"/>
    <col min="17" max="16384" width="9.140625" style="2" customWidth="1"/>
  </cols>
  <sheetData>
    <row r="1" ht="12.75">
      <c r="B1" s="1" t="s">
        <v>148</v>
      </c>
    </row>
    <row r="2" ht="12.75">
      <c r="B2" s="1" t="s">
        <v>217</v>
      </c>
    </row>
    <row r="3" ht="12"/>
    <row r="4" ht="12">
      <c r="B4" s="3" t="s">
        <v>200</v>
      </c>
    </row>
    <row r="5" ht="12">
      <c r="C5" s="3" t="s">
        <v>199</v>
      </c>
    </row>
    <row r="6" spans="3:15" ht="12">
      <c r="C6" s="3" t="s">
        <v>144</v>
      </c>
      <c r="J6" s="3" t="s">
        <v>203</v>
      </c>
      <c r="O6" s="3" t="s">
        <v>206</v>
      </c>
    </row>
    <row r="7" spans="2:17" ht="12">
      <c r="B7" s="2" t="s">
        <v>184</v>
      </c>
      <c r="C7" s="2">
        <v>1</v>
      </c>
      <c r="D7" s="2">
        <v>2</v>
      </c>
      <c r="E7" s="2">
        <v>3</v>
      </c>
      <c r="F7" s="2">
        <v>4</v>
      </c>
      <c r="G7" s="2">
        <v>5</v>
      </c>
      <c r="H7" s="2">
        <v>6</v>
      </c>
      <c r="I7" s="2">
        <v>7</v>
      </c>
      <c r="J7" s="2">
        <v>8</v>
      </c>
      <c r="K7" s="2">
        <v>9</v>
      </c>
      <c r="L7" s="2">
        <v>10</v>
      </c>
      <c r="O7" s="2">
        <v>11</v>
      </c>
      <c r="P7" s="2">
        <v>12</v>
      </c>
      <c r="Q7" s="2">
        <v>13</v>
      </c>
    </row>
    <row r="8" spans="2:17" ht="12">
      <c r="B8" s="2" t="s">
        <v>198</v>
      </c>
      <c r="C8" s="2" t="s">
        <v>137</v>
      </c>
      <c r="D8" s="2" t="s">
        <v>138</v>
      </c>
      <c r="E8" s="2" t="s">
        <v>139</v>
      </c>
      <c r="F8" s="2" t="s">
        <v>140</v>
      </c>
      <c r="G8" s="2" t="s">
        <v>143</v>
      </c>
      <c r="H8" s="2" t="s">
        <v>142</v>
      </c>
      <c r="I8" s="2" t="s">
        <v>141</v>
      </c>
      <c r="J8" s="2" t="s">
        <v>146</v>
      </c>
      <c r="K8" s="2" t="s">
        <v>145</v>
      </c>
      <c r="L8" s="2" t="s">
        <v>131</v>
      </c>
      <c r="O8" s="2" t="s">
        <v>207</v>
      </c>
      <c r="P8" s="2" t="s">
        <v>208</v>
      </c>
      <c r="Q8" s="2" t="s">
        <v>209</v>
      </c>
    </row>
    <row r="9" spans="2:17" ht="12">
      <c r="B9" s="2" t="s">
        <v>156</v>
      </c>
      <c r="C9" s="2" t="s">
        <v>188</v>
      </c>
      <c r="D9" s="2" t="s">
        <v>188</v>
      </c>
      <c r="E9" s="2" t="s">
        <v>188</v>
      </c>
      <c r="F9" s="2" t="s">
        <v>188</v>
      </c>
      <c r="G9" s="2" t="s">
        <v>188</v>
      </c>
      <c r="H9" s="2" t="s">
        <v>188</v>
      </c>
      <c r="I9" s="2" t="s">
        <v>188</v>
      </c>
      <c r="J9" s="2" t="s">
        <v>188</v>
      </c>
      <c r="K9" s="2" t="s">
        <v>188</v>
      </c>
      <c r="L9" s="2" t="s">
        <v>188</v>
      </c>
      <c r="O9" s="2" t="s">
        <v>59</v>
      </c>
      <c r="P9" s="2" t="s">
        <v>59</v>
      </c>
      <c r="Q9" s="2" t="s">
        <v>59</v>
      </c>
    </row>
    <row r="10" spans="2:17" ht="12">
      <c r="B10" s="2" t="s">
        <v>32</v>
      </c>
      <c r="C10" s="2">
        <v>60.8</v>
      </c>
      <c r="D10" s="2">
        <v>88.3</v>
      </c>
      <c r="E10" s="2">
        <v>77.4</v>
      </c>
      <c r="F10" s="2">
        <v>27.6</v>
      </c>
      <c r="G10" s="2">
        <v>24.2</v>
      </c>
      <c r="H10" s="2">
        <v>61.7</v>
      </c>
      <c r="I10" s="2">
        <v>65.6</v>
      </c>
      <c r="J10" s="2">
        <v>72.1</v>
      </c>
      <c r="K10" s="2">
        <v>51.7</v>
      </c>
      <c r="L10" s="2">
        <v>89</v>
      </c>
      <c r="O10" s="2">
        <v>81.66582498140001</v>
      </c>
      <c r="P10" s="2">
        <v>52.6272561531</v>
      </c>
      <c r="Q10" s="2">
        <v>71.4302112497</v>
      </c>
    </row>
    <row r="11" spans="2:17" ht="12">
      <c r="B11" s="2" t="s">
        <v>33</v>
      </c>
      <c r="C11" s="2">
        <v>73.5</v>
      </c>
      <c r="D11" s="2">
        <v>111.1</v>
      </c>
      <c r="E11" s="2">
        <v>101.5</v>
      </c>
      <c r="F11" s="2">
        <v>45.5</v>
      </c>
      <c r="G11" s="2">
        <v>26.7</v>
      </c>
      <c r="H11" s="2">
        <v>81</v>
      </c>
      <c r="I11" s="2">
        <v>72</v>
      </c>
      <c r="J11" s="2">
        <v>104.7</v>
      </c>
      <c r="K11" s="2">
        <v>91</v>
      </c>
      <c r="L11" s="2">
        <v>124.9</v>
      </c>
      <c r="O11" s="2">
        <v>116.706320986</v>
      </c>
      <c r="P11" s="2">
        <v>64.99134311190001</v>
      </c>
      <c r="Q11" s="2">
        <v>104.201796459</v>
      </c>
    </row>
    <row r="12" spans="2:17" ht="12">
      <c r="B12" s="2" t="s">
        <v>34</v>
      </c>
      <c r="C12" s="2">
        <v>102.5</v>
      </c>
      <c r="D12" s="2">
        <v>144.7</v>
      </c>
      <c r="E12" s="2">
        <v>102.8</v>
      </c>
      <c r="F12" s="2">
        <v>69.4</v>
      </c>
      <c r="G12" s="2">
        <v>35.3</v>
      </c>
      <c r="H12" s="2">
        <v>95.9</v>
      </c>
      <c r="I12" s="2">
        <v>88.2</v>
      </c>
      <c r="J12" s="2">
        <v>99.4</v>
      </c>
      <c r="K12" s="2">
        <v>82.9</v>
      </c>
      <c r="L12" s="2">
        <v>125.6</v>
      </c>
      <c r="O12" s="2">
        <v>115.432525106</v>
      </c>
      <c r="P12" s="2">
        <v>83.5025229358</v>
      </c>
      <c r="Q12" s="2">
        <v>98.7979251133</v>
      </c>
    </row>
    <row r="13" spans="2:17" ht="12">
      <c r="B13" s="2" t="s">
        <v>35</v>
      </c>
      <c r="C13" s="2">
        <v>101.2</v>
      </c>
      <c r="D13" s="2">
        <v>137.3</v>
      </c>
      <c r="E13" s="2">
        <v>103.9</v>
      </c>
      <c r="F13" s="2">
        <v>88.6</v>
      </c>
      <c r="G13" s="2">
        <v>40.1</v>
      </c>
      <c r="H13" s="2">
        <v>95.3</v>
      </c>
      <c r="I13" s="2">
        <v>88.4</v>
      </c>
      <c r="J13" s="2">
        <v>108.2</v>
      </c>
      <c r="K13" s="2">
        <v>85.2</v>
      </c>
      <c r="L13" s="2">
        <v>116.8</v>
      </c>
      <c r="O13" s="2">
        <v>113.146029994</v>
      </c>
      <c r="P13" s="2">
        <v>85.5539859002</v>
      </c>
      <c r="Q13" s="2">
        <v>107.504453235</v>
      </c>
    </row>
    <row r="14" spans="2:17" ht="12">
      <c r="B14" s="2" t="s">
        <v>36</v>
      </c>
      <c r="C14" s="2">
        <v>97.5</v>
      </c>
      <c r="D14" s="2">
        <v>124</v>
      </c>
      <c r="E14" s="2">
        <v>104.2</v>
      </c>
      <c r="F14" s="2">
        <v>102.6</v>
      </c>
      <c r="G14" s="2">
        <v>48.3</v>
      </c>
      <c r="H14" s="2">
        <v>94.8</v>
      </c>
      <c r="I14" s="2">
        <v>96</v>
      </c>
      <c r="J14" s="2">
        <v>111.7</v>
      </c>
      <c r="K14" s="2">
        <v>90.1</v>
      </c>
      <c r="L14" s="2">
        <v>110.1</v>
      </c>
      <c r="O14" s="2">
        <v>110.458238253</v>
      </c>
      <c r="P14" s="2">
        <v>87.5883384933</v>
      </c>
      <c r="Q14" s="2">
        <v>111.015791124</v>
      </c>
    </row>
    <row r="15" spans="2:17" ht="12">
      <c r="B15" s="2" t="s">
        <v>37</v>
      </c>
      <c r="C15" s="2">
        <v>101.1</v>
      </c>
      <c r="D15" s="2">
        <v>117.8</v>
      </c>
      <c r="E15" s="2">
        <v>105.5</v>
      </c>
      <c r="F15" s="2">
        <v>102.8</v>
      </c>
      <c r="G15" s="2">
        <v>43.8</v>
      </c>
      <c r="H15" s="2">
        <v>98.3</v>
      </c>
      <c r="I15" s="2">
        <v>110.2</v>
      </c>
      <c r="J15" s="2">
        <v>118.8</v>
      </c>
      <c r="K15" s="2">
        <v>104</v>
      </c>
      <c r="L15" s="2">
        <v>105.2</v>
      </c>
      <c r="O15" s="2">
        <v>110.80894893899999</v>
      </c>
      <c r="P15" s="2">
        <v>90.5205757196</v>
      </c>
      <c r="Q15" s="2">
        <v>118.368932039</v>
      </c>
    </row>
    <row r="16" spans="2:17" ht="12">
      <c r="B16" s="2" t="s">
        <v>38</v>
      </c>
      <c r="C16" s="2">
        <v>110.3</v>
      </c>
      <c r="D16" s="2">
        <v>136.6</v>
      </c>
      <c r="E16" s="2">
        <v>118.4</v>
      </c>
      <c r="F16" s="2">
        <v>99.2</v>
      </c>
      <c r="G16" s="2">
        <v>63.5</v>
      </c>
      <c r="H16" s="2">
        <v>110.2</v>
      </c>
      <c r="I16" s="2">
        <v>132.8</v>
      </c>
      <c r="J16" s="2">
        <v>132.4</v>
      </c>
      <c r="K16" s="2">
        <v>134</v>
      </c>
      <c r="L16" s="2">
        <v>131.6</v>
      </c>
      <c r="O16" s="2">
        <v>131.973128174</v>
      </c>
      <c r="P16" s="2">
        <v>105.176447876</v>
      </c>
      <c r="Q16" s="2">
        <v>132.443492133</v>
      </c>
    </row>
    <row r="17" spans="2:17" ht="12">
      <c r="B17" s="2" t="s">
        <v>39</v>
      </c>
      <c r="C17" s="2">
        <v>117.9</v>
      </c>
      <c r="D17" s="2">
        <v>137.9</v>
      </c>
      <c r="E17" s="2">
        <v>124.1</v>
      </c>
      <c r="F17" s="2">
        <v>100.2</v>
      </c>
      <c r="G17" s="2">
        <v>68</v>
      </c>
      <c r="H17" s="2">
        <v>118.9</v>
      </c>
      <c r="I17" s="2">
        <v>137.1</v>
      </c>
      <c r="J17" s="2">
        <v>131.7</v>
      </c>
      <c r="K17" s="2">
        <v>141.1</v>
      </c>
      <c r="L17" s="2">
        <v>143</v>
      </c>
      <c r="O17" s="2">
        <v>138.121511764</v>
      </c>
      <c r="P17" s="2">
        <v>110.98177514800001</v>
      </c>
      <c r="Q17" s="2">
        <v>131.958375809</v>
      </c>
    </row>
    <row r="18" spans="2:17" ht="12">
      <c r="B18" s="2" t="s">
        <v>40</v>
      </c>
      <c r="C18" s="2">
        <v>115.4</v>
      </c>
      <c r="D18" s="2">
        <v>123.6</v>
      </c>
      <c r="E18" s="2">
        <v>108.7</v>
      </c>
      <c r="F18" s="2">
        <v>111.7</v>
      </c>
      <c r="G18" s="2">
        <v>65.5</v>
      </c>
      <c r="H18" s="2">
        <v>108.7</v>
      </c>
      <c r="I18" s="2">
        <v>123.5</v>
      </c>
      <c r="J18" s="2">
        <v>108.4</v>
      </c>
      <c r="K18" s="2">
        <v>124.3</v>
      </c>
      <c r="L18" s="2">
        <v>122.3</v>
      </c>
      <c r="O18" s="2">
        <v>116.166710138</v>
      </c>
      <c r="P18" s="2">
        <v>105.29054570000001</v>
      </c>
      <c r="Q18" s="2">
        <v>108.853075348</v>
      </c>
    </row>
    <row r="19" spans="2:17" ht="12">
      <c r="B19" s="2" t="s">
        <v>41</v>
      </c>
      <c r="C19" s="2">
        <v>106.4</v>
      </c>
      <c r="D19" s="2">
        <v>111.9</v>
      </c>
      <c r="E19" s="2">
        <v>102.8</v>
      </c>
      <c r="F19" s="2">
        <v>110.5</v>
      </c>
      <c r="G19" s="2">
        <v>65.7</v>
      </c>
      <c r="H19" s="2">
        <v>100.7</v>
      </c>
      <c r="I19" s="2">
        <v>110.8</v>
      </c>
      <c r="J19" s="2">
        <v>98.3</v>
      </c>
      <c r="K19" s="2">
        <v>127.9</v>
      </c>
      <c r="L19" s="2">
        <v>117.1</v>
      </c>
      <c r="O19" s="2">
        <v>108.792706203</v>
      </c>
      <c r="P19" s="2">
        <v>98.41822905389999</v>
      </c>
      <c r="Q19" s="2">
        <v>99.0454814815</v>
      </c>
    </row>
    <row r="20" spans="2:17" ht="12">
      <c r="B20" s="2" t="s">
        <v>42</v>
      </c>
      <c r="C20" s="2">
        <v>102.8</v>
      </c>
      <c r="D20" s="2">
        <v>125.3</v>
      </c>
      <c r="E20" s="2">
        <v>101.2</v>
      </c>
      <c r="F20" s="2">
        <v>107.1</v>
      </c>
      <c r="G20" s="2">
        <v>69.7</v>
      </c>
      <c r="H20" s="2">
        <v>102.3</v>
      </c>
      <c r="I20" s="2">
        <v>111.1</v>
      </c>
      <c r="J20" s="2">
        <v>93.1</v>
      </c>
      <c r="K20" s="2">
        <v>122.2</v>
      </c>
      <c r="L20" s="2">
        <v>110.1</v>
      </c>
      <c r="O20" s="2">
        <v>102.692047386</v>
      </c>
      <c r="P20" s="2">
        <v>99.1192421053</v>
      </c>
      <c r="Q20" s="2">
        <v>93.8462832856</v>
      </c>
    </row>
    <row r="21" spans="2:17" ht="12">
      <c r="B21" s="2" t="s">
        <v>43</v>
      </c>
      <c r="C21" s="2">
        <v>101.8</v>
      </c>
      <c r="D21" s="2">
        <v>130.1</v>
      </c>
      <c r="E21" s="2">
        <v>94.4</v>
      </c>
      <c r="F21" s="2">
        <v>102.8</v>
      </c>
      <c r="G21" s="2">
        <v>74.4</v>
      </c>
      <c r="H21" s="2">
        <v>99.1</v>
      </c>
      <c r="I21" s="2">
        <v>110.2</v>
      </c>
      <c r="J21" s="2">
        <v>86.2</v>
      </c>
      <c r="K21" s="2">
        <v>113.3</v>
      </c>
      <c r="L21" s="2">
        <v>92.7</v>
      </c>
      <c r="O21" s="2">
        <v>89.9822611525</v>
      </c>
      <c r="P21" s="2">
        <v>98.74141876430001</v>
      </c>
      <c r="Q21" s="2">
        <v>86.9208638158</v>
      </c>
    </row>
    <row r="22" spans="2:17" ht="12">
      <c r="B22" s="2" t="s">
        <v>44</v>
      </c>
      <c r="C22" s="2">
        <v>97.4</v>
      </c>
      <c r="D22" s="2">
        <v>124.9</v>
      </c>
      <c r="E22" s="2">
        <v>83.9</v>
      </c>
      <c r="F22" s="2">
        <v>106.6</v>
      </c>
      <c r="G22" s="2">
        <v>71</v>
      </c>
      <c r="H22" s="2">
        <v>89.5</v>
      </c>
      <c r="I22" s="2">
        <v>101.2</v>
      </c>
      <c r="J22" s="2">
        <v>77.2</v>
      </c>
      <c r="K22" s="2">
        <v>97.3</v>
      </c>
      <c r="L22" s="2">
        <v>78.1</v>
      </c>
      <c r="O22" s="2">
        <v>77.9668693009</v>
      </c>
      <c r="P22" s="2">
        <v>92.5758158996</v>
      </c>
      <c r="Q22" s="2">
        <v>77.7826086957</v>
      </c>
    </row>
    <row r="23" spans="2:17" ht="12">
      <c r="B23" s="2" t="s">
        <v>45</v>
      </c>
      <c r="C23" s="2">
        <v>93.7</v>
      </c>
      <c r="D23" s="2">
        <v>116.5</v>
      </c>
      <c r="E23" s="2">
        <v>80.1</v>
      </c>
      <c r="F23" s="2">
        <v>105.8</v>
      </c>
      <c r="G23" s="2">
        <v>70</v>
      </c>
      <c r="H23" s="2">
        <v>87.2</v>
      </c>
      <c r="I23" s="2">
        <v>95.1</v>
      </c>
      <c r="J23" s="2">
        <v>70.5</v>
      </c>
      <c r="K23" s="2">
        <v>83.9</v>
      </c>
      <c r="L23" s="2">
        <v>74.1</v>
      </c>
      <c r="O23" s="2">
        <v>72.9176603774</v>
      </c>
      <c r="P23" s="2">
        <v>88.8678877957</v>
      </c>
      <c r="Q23" s="2">
        <v>70.9093686354</v>
      </c>
    </row>
    <row r="24" spans="2:17" ht="12">
      <c r="B24" s="2" t="s">
        <v>46</v>
      </c>
      <c r="C24" s="2">
        <v>88.8</v>
      </c>
      <c r="D24" s="2">
        <v>108.8</v>
      </c>
      <c r="E24" s="2">
        <v>74.3</v>
      </c>
      <c r="F24" s="2">
        <v>104.3</v>
      </c>
      <c r="G24" s="2">
        <v>69.1</v>
      </c>
      <c r="H24" s="2">
        <v>82</v>
      </c>
      <c r="I24" s="2">
        <v>81.7</v>
      </c>
      <c r="J24" s="2">
        <v>67.7</v>
      </c>
      <c r="K24" s="2">
        <v>76.4</v>
      </c>
      <c r="L24" s="2">
        <v>65.7</v>
      </c>
      <c r="O24" s="2">
        <v>66.7053788317</v>
      </c>
      <c r="P24" s="2">
        <v>83.5958206533</v>
      </c>
      <c r="Q24" s="2">
        <v>67.9101716465</v>
      </c>
    </row>
    <row r="25" spans="2:17" ht="12">
      <c r="B25" s="2" t="s">
        <v>47</v>
      </c>
      <c r="C25" s="2">
        <v>89.7</v>
      </c>
      <c r="D25" s="2">
        <v>107.6</v>
      </c>
      <c r="E25" s="2">
        <v>71.4</v>
      </c>
      <c r="F25" s="2">
        <v>101</v>
      </c>
      <c r="G25" s="2">
        <v>69.5</v>
      </c>
      <c r="H25" s="2">
        <v>77.8</v>
      </c>
      <c r="I25" s="2">
        <v>72.2</v>
      </c>
      <c r="J25" s="2">
        <v>68.4</v>
      </c>
      <c r="K25" s="2">
        <v>78.6</v>
      </c>
      <c r="L25" s="2">
        <v>68.5</v>
      </c>
      <c r="O25" s="2">
        <v>68.5694055944</v>
      </c>
      <c r="P25" s="2">
        <v>81.2285605047</v>
      </c>
      <c r="Q25" s="2">
        <v>68.6502414198</v>
      </c>
    </row>
    <row r="26" spans="2:17" ht="12">
      <c r="B26" s="2" t="s">
        <v>48</v>
      </c>
      <c r="C26" s="2">
        <v>88.7</v>
      </c>
      <c r="D26" s="2">
        <v>107</v>
      </c>
      <c r="E26" s="2">
        <v>75.3</v>
      </c>
      <c r="F26" s="2">
        <v>94.1</v>
      </c>
      <c r="G26" s="2">
        <v>71.7</v>
      </c>
      <c r="H26" s="2">
        <v>77.4</v>
      </c>
      <c r="I26" s="2">
        <v>80.3</v>
      </c>
      <c r="J26" s="2">
        <v>71.5</v>
      </c>
      <c r="K26" s="2">
        <v>84.8</v>
      </c>
      <c r="L26" s="2">
        <v>76.4</v>
      </c>
      <c r="O26" s="2">
        <v>74.2949354408</v>
      </c>
      <c r="P26" s="2">
        <v>82.9254869226</v>
      </c>
      <c r="Q26" s="2">
        <v>71.8114036152</v>
      </c>
    </row>
    <row r="27" spans="2:17" ht="12">
      <c r="B27" s="2" t="s">
        <v>49</v>
      </c>
      <c r="C27" s="2">
        <v>96</v>
      </c>
      <c r="D27" s="2">
        <v>102.7</v>
      </c>
      <c r="E27" s="2">
        <v>82.5</v>
      </c>
      <c r="F27" s="2">
        <v>97</v>
      </c>
      <c r="G27" s="2">
        <v>80.8</v>
      </c>
      <c r="H27" s="2">
        <v>84.8</v>
      </c>
      <c r="I27" s="2">
        <v>85.3</v>
      </c>
      <c r="J27" s="2">
        <v>82.3</v>
      </c>
      <c r="K27" s="2">
        <v>91</v>
      </c>
      <c r="L27" s="2">
        <v>80.8</v>
      </c>
      <c r="O27" s="2">
        <v>81.56225491640001</v>
      </c>
      <c r="P27" s="2">
        <v>89.1033599406</v>
      </c>
      <c r="Q27" s="2">
        <v>82.3893157927</v>
      </c>
    </row>
    <row r="28" spans="2:17" ht="12">
      <c r="B28" s="2" t="s">
        <v>50</v>
      </c>
      <c r="C28" s="2">
        <v>95</v>
      </c>
      <c r="D28" s="2">
        <v>101.2</v>
      </c>
      <c r="E28" s="2">
        <v>93.2</v>
      </c>
      <c r="F28" s="2">
        <v>101</v>
      </c>
      <c r="G28" s="2">
        <v>95.2</v>
      </c>
      <c r="H28" s="2">
        <v>92.9</v>
      </c>
      <c r="I28" s="2">
        <v>91.7</v>
      </c>
      <c r="J28" s="2">
        <v>91.2</v>
      </c>
      <c r="K28" s="2">
        <v>100.3</v>
      </c>
      <c r="L28" s="2">
        <v>94.7</v>
      </c>
      <c r="O28" s="2">
        <v>93.097421896</v>
      </c>
      <c r="P28" s="2">
        <v>94.86955081</v>
      </c>
      <c r="Q28" s="2">
        <v>91.4362866891</v>
      </c>
    </row>
    <row r="29" spans="2:17" ht="12">
      <c r="B29" s="2" t="s">
        <v>51</v>
      </c>
      <c r="C29" s="2">
        <v>100</v>
      </c>
      <c r="D29" s="2">
        <v>100</v>
      </c>
      <c r="E29" s="2">
        <v>100</v>
      </c>
      <c r="F29" s="2">
        <v>100</v>
      </c>
      <c r="G29" s="2">
        <v>100</v>
      </c>
      <c r="H29" s="2">
        <v>100</v>
      </c>
      <c r="I29" s="2">
        <v>100</v>
      </c>
      <c r="J29" s="2">
        <v>100</v>
      </c>
      <c r="K29" s="2">
        <v>100</v>
      </c>
      <c r="L29" s="2">
        <v>100</v>
      </c>
      <c r="O29" s="2">
        <v>100</v>
      </c>
      <c r="P29" s="2">
        <v>100</v>
      </c>
      <c r="Q29" s="2">
        <v>100</v>
      </c>
    </row>
    <row r="30" spans="2:17" ht="12">
      <c r="B30" s="2" t="s">
        <v>52</v>
      </c>
      <c r="C30" s="2">
        <v>113.9</v>
      </c>
      <c r="D30" s="2">
        <v>104.5</v>
      </c>
      <c r="E30" s="2">
        <v>104.4</v>
      </c>
      <c r="F30" s="2">
        <v>95.6</v>
      </c>
      <c r="G30" s="2">
        <v>98.9</v>
      </c>
      <c r="H30" s="2">
        <v>104.4</v>
      </c>
      <c r="I30" s="2">
        <v>100.5</v>
      </c>
      <c r="J30" s="2">
        <v>100.5</v>
      </c>
      <c r="K30" s="2">
        <v>106.2</v>
      </c>
      <c r="L30" s="2">
        <v>104.1</v>
      </c>
      <c r="O30" s="2">
        <v>102.38301819499999</v>
      </c>
      <c r="P30" s="2">
        <v>104.45407332</v>
      </c>
      <c r="Q30" s="2">
        <v>100.661538462</v>
      </c>
    </row>
    <row r="31" spans="2:17" ht="12">
      <c r="B31" s="2" t="s">
        <v>53</v>
      </c>
      <c r="C31" s="2">
        <v>135.8</v>
      </c>
      <c r="D31" s="2">
        <v>124.6</v>
      </c>
      <c r="E31" s="2">
        <v>121.8</v>
      </c>
      <c r="F31" s="2">
        <v>92.9</v>
      </c>
      <c r="G31" s="2">
        <v>98.1</v>
      </c>
      <c r="H31" s="2">
        <v>121.9</v>
      </c>
      <c r="I31" s="2">
        <v>111</v>
      </c>
      <c r="J31" s="2">
        <v>119.7</v>
      </c>
      <c r="K31" s="2">
        <v>147.5</v>
      </c>
      <c r="L31" s="2">
        <v>130.1</v>
      </c>
      <c r="O31" s="2">
        <v>125.13532277699998</v>
      </c>
      <c r="P31" s="2">
        <v>116.47882294600001</v>
      </c>
      <c r="Q31" s="2">
        <v>120.486792453</v>
      </c>
    </row>
    <row r="32" ht="12"/>
    <row r="33" spans="3:15" ht="12">
      <c r="C33" s="3" t="s">
        <v>159</v>
      </c>
      <c r="O33" s="2" t="s">
        <v>210</v>
      </c>
    </row>
    <row r="34" ht="12"/>
    <row r="35" ht="12"/>
    <row r="36" ht="12">
      <c r="B36" s="3" t="s">
        <v>216</v>
      </c>
    </row>
    <row r="37" spans="2:10" ht="12">
      <c r="B37" s="2" t="s">
        <v>184</v>
      </c>
      <c r="C37" s="2">
        <v>13</v>
      </c>
      <c r="D37" s="2">
        <v>14</v>
      </c>
      <c r="E37" s="4" t="s">
        <v>211</v>
      </c>
      <c r="F37" s="4" t="s">
        <v>212</v>
      </c>
      <c r="G37" s="2">
        <v>17</v>
      </c>
      <c r="H37" s="2">
        <v>18</v>
      </c>
      <c r="I37" s="2">
        <v>19</v>
      </c>
      <c r="J37" s="2">
        <v>20</v>
      </c>
    </row>
    <row r="38" spans="2:10" ht="12">
      <c r="B38" s="2" t="s">
        <v>198</v>
      </c>
      <c r="C38" s="2" t="s">
        <v>201</v>
      </c>
      <c r="D38" s="2" t="s">
        <v>205</v>
      </c>
      <c r="E38" s="2" t="s">
        <v>213</v>
      </c>
      <c r="F38" s="2" t="s">
        <v>214</v>
      </c>
      <c r="G38" s="2" t="s">
        <v>86</v>
      </c>
      <c r="H38" s="2" t="s">
        <v>215</v>
      </c>
      <c r="I38" s="2" t="s">
        <v>31</v>
      </c>
      <c r="J38" s="2" t="s">
        <v>162</v>
      </c>
    </row>
    <row r="39" spans="2:10" ht="12">
      <c r="B39" s="2" t="s">
        <v>156</v>
      </c>
      <c r="C39" s="2" t="s">
        <v>59</v>
      </c>
      <c r="D39" s="2" t="s">
        <v>59</v>
      </c>
      <c r="E39" s="2" t="s">
        <v>59</v>
      </c>
      <c r="F39" s="2" t="s">
        <v>59</v>
      </c>
      <c r="G39" s="2" t="s">
        <v>59</v>
      </c>
      <c r="H39" s="2" t="s">
        <v>59</v>
      </c>
      <c r="I39" s="2" t="s">
        <v>59</v>
      </c>
      <c r="J39" s="2" t="s">
        <v>163</v>
      </c>
    </row>
    <row r="40" spans="2:10" ht="12">
      <c r="B40" s="2" t="s">
        <v>32</v>
      </c>
      <c r="C40" s="2">
        <v>50</v>
      </c>
      <c r="D40" s="2">
        <v>0.003145</v>
      </c>
      <c r="E40" s="2">
        <v>71.4302112497</v>
      </c>
      <c r="F40" s="2">
        <v>52.6272561531</v>
      </c>
      <c r="G40" s="2">
        <v>1622.36</v>
      </c>
      <c r="H40" s="2">
        <v>2826.37</v>
      </c>
      <c r="I40" s="2">
        <v>60.8</v>
      </c>
      <c r="J40" s="2">
        <v>208</v>
      </c>
    </row>
    <row r="41" spans="2:10" ht="12">
      <c r="B41" s="2" t="s">
        <v>33</v>
      </c>
      <c r="C41" s="2">
        <v>82.21</v>
      </c>
      <c r="D41" s="2">
        <v>0.004127</v>
      </c>
      <c r="E41" s="2">
        <v>104.201796459</v>
      </c>
      <c r="F41" s="2">
        <v>64.99134311190001</v>
      </c>
      <c r="G41" s="2">
        <v>1860.56</v>
      </c>
      <c r="H41" s="2">
        <v>3205.517195121951</v>
      </c>
      <c r="I41" s="2">
        <v>79.96</v>
      </c>
      <c r="J41" s="2">
        <v>208</v>
      </c>
    </row>
    <row r="42" spans="2:10" ht="12">
      <c r="B42" s="2" t="s">
        <v>34</v>
      </c>
      <c r="C42" s="2">
        <v>104.81</v>
      </c>
      <c r="D42" s="2">
        <v>0.005759</v>
      </c>
      <c r="E42" s="2">
        <v>98.7979251133</v>
      </c>
      <c r="F42" s="2">
        <v>83.5025229358</v>
      </c>
      <c r="G42" s="2">
        <v>1982.31</v>
      </c>
      <c r="H42" s="2">
        <v>2617.408193597561</v>
      </c>
      <c r="I42" s="2">
        <v>94.54</v>
      </c>
      <c r="J42" s="2">
        <v>195</v>
      </c>
    </row>
    <row r="43" spans="2:10" ht="12">
      <c r="B43" s="2" t="s">
        <v>35</v>
      </c>
      <c r="C43" s="2">
        <v>97.12</v>
      </c>
      <c r="D43" s="2">
        <v>0.006234</v>
      </c>
      <c r="E43" s="2">
        <v>107.504453235</v>
      </c>
      <c r="F43" s="2">
        <v>85.5539859002</v>
      </c>
      <c r="G43" s="2">
        <v>1853.87</v>
      </c>
      <c r="H43" s="2">
        <v>2792.067784357411</v>
      </c>
      <c r="I43" s="2">
        <v>93.64</v>
      </c>
      <c r="J43" s="2">
        <v>203</v>
      </c>
    </row>
    <row r="44" spans="2:10" ht="12">
      <c r="B44" s="2" t="s">
        <v>36</v>
      </c>
      <c r="C44" s="2">
        <v>98.09</v>
      </c>
      <c r="D44" s="2">
        <v>0.006337</v>
      </c>
      <c r="E44" s="2">
        <v>111.015791124</v>
      </c>
      <c r="F44" s="2">
        <v>87.5883384933</v>
      </c>
      <c r="G44" s="2">
        <v>2323.99</v>
      </c>
      <c r="H44" s="2">
        <v>2853.5466346153844</v>
      </c>
      <c r="I44" s="2">
        <v>93.43</v>
      </c>
      <c r="J44" s="2">
        <v>205</v>
      </c>
    </row>
    <row r="45" spans="2:10" ht="12">
      <c r="B45" s="2" t="s">
        <v>37</v>
      </c>
      <c r="C45" s="2">
        <v>100.96</v>
      </c>
      <c r="D45" s="2">
        <v>0.006565</v>
      </c>
      <c r="E45" s="2">
        <v>118.368932039</v>
      </c>
      <c r="F45" s="2">
        <v>90.5205757196</v>
      </c>
      <c r="G45" s="2">
        <v>2591.25</v>
      </c>
      <c r="H45" s="2">
        <v>3125.3129807692303</v>
      </c>
      <c r="I45" s="2">
        <v>96.3</v>
      </c>
      <c r="J45" s="2">
        <v>205</v>
      </c>
    </row>
    <row r="46" spans="2:10" ht="12">
      <c r="B46" s="2" t="s">
        <v>38</v>
      </c>
      <c r="C46" s="2">
        <v>107.18</v>
      </c>
      <c r="D46" s="2">
        <v>0.006976</v>
      </c>
      <c r="E46" s="2">
        <v>132.443492133</v>
      </c>
      <c r="F46" s="2">
        <v>105.176447876</v>
      </c>
      <c r="G46" s="2">
        <v>2839.15</v>
      </c>
      <c r="H46" s="2">
        <v>3529.648276266416</v>
      </c>
      <c r="I46" s="2">
        <v>108</v>
      </c>
      <c r="J46" s="2">
        <v>213</v>
      </c>
    </row>
    <row r="47" spans="2:10" ht="12">
      <c r="B47" s="2" t="s">
        <v>39</v>
      </c>
      <c r="C47" s="2">
        <v>112.44</v>
      </c>
      <c r="D47" s="2">
        <v>0.007113</v>
      </c>
      <c r="E47" s="2">
        <v>131.958375809</v>
      </c>
      <c r="F47" s="2">
        <v>110.98177514800001</v>
      </c>
      <c r="G47" s="2">
        <v>3112.1</v>
      </c>
      <c r="H47" s="2">
        <v>3515.7285365853654</v>
      </c>
      <c r="I47" s="2">
        <v>116.66</v>
      </c>
      <c r="J47" s="2">
        <v>208</v>
      </c>
    </row>
    <row r="48" spans="2:10" ht="12">
      <c r="B48" s="2" t="s">
        <v>40</v>
      </c>
      <c r="C48" s="2">
        <v>109.13</v>
      </c>
      <c r="D48" s="2">
        <v>0.006777</v>
      </c>
      <c r="E48" s="2">
        <v>108.853075348</v>
      </c>
      <c r="F48" s="2">
        <v>105.29054570000001</v>
      </c>
      <c r="G48" s="2">
        <v>3376.23</v>
      </c>
      <c r="H48" s="2">
        <v>3115.3703095684805</v>
      </c>
      <c r="I48" s="2">
        <v>106.9</v>
      </c>
      <c r="J48" s="2">
        <v>200</v>
      </c>
    </row>
    <row r="49" spans="2:10" ht="12">
      <c r="B49" s="2" t="s">
        <v>41</v>
      </c>
      <c r="C49" s="2">
        <v>100.5</v>
      </c>
      <c r="D49" s="2">
        <v>0.005961</v>
      </c>
      <c r="E49" s="2">
        <v>99.0454814815</v>
      </c>
      <c r="F49" s="2">
        <v>98.41822905389999</v>
      </c>
      <c r="G49" s="2">
        <v>3417.95</v>
      </c>
      <c r="H49" s="2">
        <v>2923.1453330206377</v>
      </c>
      <c r="I49" s="2">
        <v>99.31</v>
      </c>
      <c r="J49" s="2">
        <v>180</v>
      </c>
    </row>
    <row r="50" spans="2:10" ht="12">
      <c r="B50" s="2" t="s">
        <v>42</v>
      </c>
      <c r="C50" s="2">
        <v>100</v>
      </c>
      <c r="D50" s="2">
        <v>0.006034</v>
      </c>
      <c r="E50" s="2">
        <v>93.8462832856</v>
      </c>
      <c r="F50" s="2">
        <v>99.1192421053</v>
      </c>
      <c r="G50" s="2">
        <v>3657.81</v>
      </c>
      <c r="H50" s="2">
        <v>3015.943597560976</v>
      </c>
      <c r="I50" s="2">
        <v>99.99</v>
      </c>
      <c r="J50" s="2">
        <v>182</v>
      </c>
    </row>
    <row r="51" spans="2:10" ht="12">
      <c r="B51" s="2" t="s">
        <v>43</v>
      </c>
      <c r="C51" s="2">
        <v>99.1</v>
      </c>
      <c r="D51" s="2">
        <v>0.00612</v>
      </c>
      <c r="E51" s="2">
        <v>86.9208638158</v>
      </c>
      <c r="F51" s="2">
        <v>98.74141876430001</v>
      </c>
      <c r="G51" s="2">
        <v>3443.9</v>
      </c>
      <c r="H51" s="2">
        <v>2834.986981707317</v>
      </c>
      <c r="I51" s="2">
        <v>96.81</v>
      </c>
      <c r="J51" s="2">
        <v>175</v>
      </c>
    </row>
    <row r="52" spans="2:10" ht="12">
      <c r="B52" s="2" t="s">
        <v>44</v>
      </c>
      <c r="C52" s="2">
        <v>93.37</v>
      </c>
      <c r="D52" s="2">
        <v>0.005508</v>
      </c>
      <c r="E52" s="2">
        <v>77.7826086957</v>
      </c>
      <c r="F52" s="2">
        <v>92.5758158996</v>
      </c>
      <c r="G52" s="2">
        <v>3528.3</v>
      </c>
      <c r="H52" s="2">
        <v>2502.139492143527</v>
      </c>
      <c r="I52" s="2">
        <v>87.94</v>
      </c>
      <c r="J52" s="2">
        <v>170</v>
      </c>
    </row>
    <row r="53" spans="2:10" ht="12">
      <c r="B53" s="2" t="s">
        <v>45</v>
      </c>
      <c r="C53" s="2">
        <v>91.36</v>
      </c>
      <c r="D53" s="2">
        <v>0.005508</v>
      </c>
      <c r="E53" s="2">
        <v>70.9093686354</v>
      </c>
      <c r="F53" s="2">
        <v>88.8678877957</v>
      </c>
      <c r="G53" s="2">
        <v>3562.51</v>
      </c>
      <c r="H53" s="2">
        <v>2185.399129924953</v>
      </c>
      <c r="I53" s="2">
        <v>85.64</v>
      </c>
      <c r="J53" s="2">
        <v>168</v>
      </c>
    </row>
    <row r="54" spans="2:10" ht="12">
      <c r="B54" s="2" t="s">
        <v>46</v>
      </c>
      <c r="C54" s="2">
        <v>89.05</v>
      </c>
      <c r="D54" s="2">
        <v>0.005508</v>
      </c>
      <c r="E54" s="2">
        <v>67.9101716465</v>
      </c>
      <c r="F54" s="2">
        <v>83.5958206533</v>
      </c>
      <c r="G54" s="2">
        <v>3762.09</v>
      </c>
      <c r="H54" s="2">
        <v>2304.969693785178</v>
      </c>
      <c r="I54" s="2">
        <v>80.4</v>
      </c>
      <c r="J54" s="2">
        <v>174</v>
      </c>
    </row>
    <row r="55" spans="2:10" ht="12">
      <c r="B55" s="2" t="s">
        <v>47</v>
      </c>
      <c r="C55" s="2">
        <v>86.13</v>
      </c>
      <c r="D55" s="2">
        <v>0.005445</v>
      </c>
      <c r="E55" s="2">
        <v>68.6502414198</v>
      </c>
      <c r="F55" s="2">
        <v>81.2285605047</v>
      </c>
      <c r="G55" s="2">
        <v>3846.76</v>
      </c>
      <c r="H55" s="2">
        <v>2362.557645379925</v>
      </c>
      <c r="I55" s="2">
        <v>76.75</v>
      </c>
      <c r="J55" s="2">
        <v>172</v>
      </c>
    </row>
    <row r="56" spans="2:10" ht="12">
      <c r="B56" s="2" t="s">
        <v>48</v>
      </c>
      <c r="C56" s="2">
        <v>84.72</v>
      </c>
      <c r="D56" s="2">
        <v>0.005419</v>
      </c>
      <c r="E56" s="2">
        <v>71.8114036152</v>
      </c>
      <c r="F56" s="2">
        <v>82.9254869226</v>
      </c>
      <c r="G56" s="2">
        <v>3826.54</v>
      </c>
      <c r="H56" s="2">
        <v>2475.4019921728423</v>
      </c>
      <c r="I56" s="2">
        <v>78</v>
      </c>
      <c r="J56" s="2">
        <v>159</v>
      </c>
    </row>
    <row r="57" spans="2:10" ht="12">
      <c r="B57" s="2" t="s">
        <v>49</v>
      </c>
      <c r="C57" s="2">
        <v>89.95</v>
      </c>
      <c r="D57" s="2">
        <v>0.005528</v>
      </c>
      <c r="E57" s="2">
        <v>82.3893157927</v>
      </c>
      <c r="F57" s="2">
        <v>89.1033599406</v>
      </c>
      <c r="G57" s="2">
        <v>3648.45</v>
      </c>
      <c r="H57" s="2">
        <v>2468.9806836890243</v>
      </c>
      <c r="I57" s="2">
        <v>82.94</v>
      </c>
      <c r="J57" s="2">
        <v>157</v>
      </c>
    </row>
    <row r="58" spans="2:10" ht="12">
      <c r="B58" s="2" t="s">
        <v>50</v>
      </c>
      <c r="C58" s="2">
        <v>101.01</v>
      </c>
      <c r="D58" s="2">
        <v>0.006087</v>
      </c>
      <c r="E58" s="2">
        <v>91.4362866891</v>
      </c>
      <c r="F58" s="2">
        <v>94.86955081</v>
      </c>
      <c r="G58" s="2">
        <v>3653.01</v>
      </c>
      <c r="H58" s="2">
        <v>2821.5610613625704</v>
      </c>
      <c r="I58" s="2">
        <v>90.91</v>
      </c>
      <c r="J58" s="2">
        <v>163</v>
      </c>
    </row>
    <row r="59" spans="2:10" ht="12">
      <c r="B59" s="2" t="s">
        <v>51</v>
      </c>
      <c r="C59" s="2">
        <v>108.14</v>
      </c>
      <c r="D59" s="2">
        <v>0.006322</v>
      </c>
      <c r="E59" s="2">
        <v>100</v>
      </c>
      <c r="F59" s="2">
        <v>100</v>
      </c>
      <c r="G59" s="2">
        <v>3696.1</v>
      </c>
      <c r="H59" s="2">
        <v>2935.0765384615383</v>
      </c>
      <c r="I59" s="2">
        <v>98.5</v>
      </c>
      <c r="J59" s="2">
        <v>160</v>
      </c>
    </row>
    <row r="60" spans="2:10" ht="12">
      <c r="B60" s="2" t="s">
        <v>52</v>
      </c>
      <c r="C60" s="2">
        <v>118.19</v>
      </c>
      <c r="D60" s="2">
        <v>0.006706</v>
      </c>
      <c r="E60" s="2">
        <v>100.661538462</v>
      </c>
      <c r="F60" s="2">
        <v>104.45407332</v>
      </c>
      <c r="H60" s="2">
        <v>2990.5500153142584</v>
      </c>
      <c r="I60" s="2">
        <v>102.51</v>
      </c>
      <c r="J60" s="2">
        <v>158</v>
      </c>
    </row>
    <row r="61" spans="2:6" ht="12">
      <c r="B61" s="2" t="s">
        <v>53</v>
      </c>
      <c r="D61" s="2">
        <v>0.007347</v>
      </c>
      <c r="E61" s="2">
        <v>120.486792453</v>
      </c>
      <c r="F61" s="2">
        <v>116.47882294600001</v>
      </c>
    </row>
    <row r="62" ht="12">
      <c r="H62" s="2" t="s">
        <v>196</v>
      </c>
    </row>
    <row r="63" spans="2:10" ht="12">
      <c r="B63" s="2" t="s">
        <v>219</v>
      </c>
      <c r="C63" s="2" t="s">
        <v>87</v>
      </c>
      <c r="D63" s="2" t="s">
        <v>245</v>
      </c>
      <c r="G63" s="2" t="s">
        <v>161</v>
      </c>
      <c r="H63" s="2" t="s">
        <v>167</v>
      </c>
      <c r="I63" s="2" t="s">
        <v>87</v>
      </c>
      <c r="J63" s="2" t="s">
        <v>87</v>
      </c>
    </row>
    <row r="64" ht="12"/>
    <row r="65" ht="12"/>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B2:Y65"/>
  <sheetViews>
    <sheetView workbookViewId="0" topLeftCell="A1">
      <selection activeCell="B1" sqref="B1"/>
    </sheetView>
  </sheetViews>
  <sheetFormatPr defaultColWidth="9.140625" defaultRowHeight="12.75"/>
  <cols>
    <col min="1" max="1" width="9.140625" style="2" customWidth="1"/>
    <col min="2" max="2" width="13.57421875" style="2" customWidth="1"/>
    <col min="3" max="3" width="30.57421875" style="2" customWidth="1"/>
    <col min="4" max="4" width="11.421875" style="2" customWidth="1"/>
    <col min="5" max="5" width="19.421875" style="2" customWidth="1"/>
    <col min="6" max="6" width="20.00390625" style="2" customWidth="1"/>
    <col min="7" max="7" width="14.8515625" style="2" customWidth="1"/>
    <col min="8" max="16384" width="9.140625" style="2" customWidth="1"/>
  </cols>
  <sheetData>
    <row r="2" ht="12.75">
      <c r="B2" s="1" t="s">
        <v>148</v>
      </c>
    </row>
    <row r="3" ht="12.75">
      <c r="B3" s="1" t="s">
        <v>249</v>
      </c>
    </row>
    <row r="4" spans="7:24" ht="12">
      <c r="G4" s="3" t="s">
        <v>234</v>
      </c>
      <c r="O4" s="3" t="s">
        <v>234</v>
      </c>
      <c r="U4" s="3"/>
      <c r="X4" s="3" t="s">
        <v>234</v>
      </c>
    </row>
    <row r="5" spans="2:25" ht="12">
      <c r="B5" s="2" t="s">
        <v>184</v>
      </c>
      <c r="C5" s="2">
        <v>1</v>
      </c>
      <c r="D5" s="2">
        <v>2</v>
      </c>
      <c r="G5" s="2">
        <v>3</v>
      </c>
      <c r="H5" s="2">
        <v>4</v>
      </c>
      <c r="I5" s="2">
        <v>5</v>
      </c>
      <c r="J5" s="2">
        <v>6</v>
      </c>
      <c r="K5" s="2">
        <v>7</v>
      </c>
      <c r="L5" s="2">
        <v>8</v>
      </c>
      <c r="O5" s="2">
        <v>9</v>
      </c>
      <c r="P5" s="2">
        <v>10</v>
      </c>
      <c r="Q5" s="2">
        <v>11</v>
      </c>
      <c r="R5" s="2">
        <v>12</v>
      </c>
      <c r="S5" s="2">
        <v>13</v>
      </c>
      <c r="T5" s="2">
        <v>14</v>
      </c>
      <c r="U5" s="2">
        <v>15</v>
      </c>
      <c r="V5" s="2">
        <v>16</v>
      </c>
      <c r="X5" s="2">
        <v>17</v>
      </c>
      <c r="Y5" s="2">
        <v>18</v>
      </c>
    </row>
    <row r="6" spans="7:25" ht="12">
      <c r="G6" s="2" t="s">
        <v>224</v>
      </c>
      <c r="J6" s="2" t="s">
        <v>227</v>
      </c>
      <c r="O6" s="2" t="s">
        <v>232</v>
      </c>
      <c r="S6" s="2" t="s">
        <v>233</v>
      </c>
      <c r="X6" s="2" t="s">
        <v>235</v>
      </c>
      <c r="Y6" s="2" t="s">
        <v>237</v>
      </c>
    </row>
    <row r="7" spans="2:24" ht="12">
      <c r="B7" s="2" t="s">
        <v>198</v>
      </c>
      <c r="C7" s="2" t="s">
        <v>218</v>
      </c>
      <c r="D7" s="2" t="s">
        <v>220</v>
      </c>
      <c r="G7" s="2" t="s">
        <v>221</v>
      </c>
      <c r="H7" s="2" t="s">
        <v>222</v>
      </c>
      <c r="I7" s="2" t="s">
        <v>223</v>
      </c>
      <c r="J7" s="2" t="s">
        <v>221</v>
      </c>
      <c r="K7" s="2" t="s">
        <v>222</v>
      </c>
      <c r="L7" s="2" t="s">
        <v>223</v>
      </c>
      <c r="O7" s="2" t="s">
        <v>228</v>
      </c>
      <c r="P7" s="2" t="s">
        <v>229</v>
      </c>
      <c r="Q7" s="2" t="s">
        <v>230</v>
      </c>
      <c r="R7" s="2" t="s">
        <v>231</v>
      </c>
      <c r="S7" s="2" t="s">
        <v>228</v>
      </c>
      <c r="T7" s="2" t="s">
        <v>229</v>
      </c>
      <c r="U7" s="2" t="s">
        <v>230</v>
      </c>
      <c r="V7" s="2" t="s">
        <v>231</v>
      </c>
      <c r="X7" s="2" t="s">
        <v>236</v>
      </c>
    </row>
    <row r="8" spans="2:25" ht="12">
      <c r="B8" s="2" t="s">
        <v>156</v>
      </c>
      <c r="G8" s="2" t="s">
        <v>225</v>
      </c>
      <c r="H8" s="2" t="s">
        <v>225</v>
      </c>
      <c r="I8" s="2" t="s">
        <v>225</v>
      </c>
      <c r="J8" s="2" t="s">
        <v>226</v>
      </c>
      <c r="K8" s="2" t="s">
        <v>226</v>
      </c>
      <c r="L8" s="2" t="s">
        <v>226</v>
      </c>
      <c r="O8" s="2" t="s">
        <v>225</v>
      </c>
      <c r="P8" s="2" t="s">
        <v>225</v>
      </c>
      <c r="Q8" s="2" t="s">
        <v>225</v>
      </c>
      <c r="R8" s="2" t="s">
        <v>225</v>
      </c>
      <c r="S8" s="2" t="s">
        <v>226</v>
      </c>
      <c r="T8" s="2" t="s">
        <v>226</v>
      </c>
      <c r="U8" s="2" t="s">
        <v>226</v>
      </c>
      <c r="V8" s="2" t="s">
        <v>226</v>
      </c>
      <c r="X8" s="2" t="s">
        <v>225</v>
      </c>
      <c r="Y8" s="2" t="s">
        <v>226</v>
      </c>
    </row>
    <row r="9" spans="2:25" ht="12">
      <c r="B9" s="2" t="s">
        <v>32</v>
      </c>
      <c r="G9" s="2">
        <v>9.55</v>
      </c>
      <c r="H9" s="2">
        <v>0.77</v>
      </c>
      <c r="I9" s="2">
        <v>2.26</v>
      </c>
      <c r="J9" s="2">
        <v>8.78</v>
      </c>
      <c r="K9" s="2">
        <v>1.15</v>
      </c>
      <c r="L9" s="2">
        <v>3.78</v>
      </c>
      <c r="O9" s="2">
        <v>14.2</v>
      </c>
      <c r="P9" s="2">
        <v>3.23</v>
      </c>
      <c r="Q9" s="2">
        <v>0.88</v>
      </c>
      <c r="R9" s="2">
        <v>1.95</v>
      </c>
      <c r="S9" s="2">
        <v>15.91</v>
      </c>
      <c r="T9" s="2">
        <v>13.34</v>
      </c>
      <c r="U9" s="2">
        <v>1.23</v>
      </c>
      <c r="V9" s="2">
        <v>2.7</v>
      </c>
      <c r="X9" s="2">
        <v>3.24</v>
      </c>
      <c r="Y9" s="2">
        <v>4.4</v>
      </c>
    </row>
    <row r="10" spans="2:25" ht="12">
      <c r="B10" s="2" t="s">
        <v>33</v>
      </c>
      <c r="D10" s="2">
        <v>0.27393672066</v>
      </c>
      <c r="G10" s="2">
        <v>20.85</v>
      </c>
      <c r="H10" s="2">
        <v>1.23</v>
      </c>
      <c r="I10" s="2">
        <v>3.37</v>
      </c>
      <c r="J10" s="2">
        <v>10.56</v>
      </c>
      <c r="K10" s="2">
        <v>1.36</v>
      </c>
      <c r="L10" s="2">
        <v>4.51</v>
      </c>
      <c r="O10" s="2">
        <v>27.755</v>
      </c>
      <c r="P10" s="2">
        <v>3.86</v>
      </c>
      <c r="Q10" s="2">
        <v>0.94</v>
      </c>
      <c r="R10" s="2">
        <v>2.97</v>
      </c>
      <c r="S10" s="2">
        <v>19.1</v>
      </c>
      <c r="T10" s="2">
        <v>14.68</v>
      </c>
      <c r="U10" s="2">
        <v>1.22</v>
      </c>
      <c r="V10" s="2">
        <v>3.4</v>
      </c>
      <c r="X10" s="2">
        <v>4.61</v>
      </c>
      <c r="Y10" s="2">
        <v>5.34</v>
      </c>
    </row>
    <row r="11" spans="2:25" ht="12">
      <c r="B11" s="2" t="s">
        <v>34</v>
      </c>
      <c r="D11" s="2">
        <v>0.167496515733</v>
      </c>
      <c r="G11" s="2">
        <v>12.62</v>
      </c>
      <c r="H11" s="2">
        <v>1.02</v>
      </c>
      <c r="I11" s="2">
        <v>2.92</v>
      </c>
      <c r="J11" s="2">
        <v>9.5</v>
      </c>
      <c r="K11" s="2">
        <v>0.84</v>
      </c>
      <c r="L11" s="2">
        <v>3.33</v>
      </c>
      <c r="O11" s="2">
        <v>19.195</v>
      </c>
      <c r="P11" s="2">
        <v>4.85</v>
      </c>
      <c r="Q11" s="2">
        <v>1.12</v>
      </c>
      <c r="R11" s="2">
        <v>3.54</v>
      </c>
      <c r="S11" s="2">
        <v>16.17</v>
      </c>
      <c r="T11" s="2">
        <v>13.75</v>
      </c>
      <c r="U11" s="2">
        <v>1.24</v>
      </c>
      <c r="V11" s="2">
        <v>3.6</v>
      </c>
      <c r="X11" s="2">
        <v>5.27</v>
      </c>
      <c r="Y11" s="2">
        <v>5</v>
      </c>
    </row>
    <row r="12" spans="2:25" ht="12">
      <c r="B12" s="2" t="s">
        <v>35</v>
      </c>
      <c r="D12" s="2">
        <v>-0.00956538274238</v>
      </c>
      <c r="G12" s="2">
        <v>14.94</v>
      </c>
      <c r="H12" s="2">
        <v>0.93</v>
      </c>
      <c r="I12" s="2">
        <v>3.24</v>
      </c>
      <c r="J12" s="2">
        <v>10.76</v>
      </c>
      <c r="K12" s="2">
        <v>0.85</v>
      </c>
      <c r="L12" s="2">
        <v>3.61</v>
      </c>
      <c r="O12" s="2">
        <v>21.895</v>
      </c>
      <c r="P12" s="2">
        <v>5.51</v>
      </c>
      <c r="Q12" s="2">
        <v>1.27</v>
      </c>
      <c r="R12" s="2">
        <v>3.65</v>
      </c>
      <c r="S12" s="2">
        <v>17.965</v>
      </c>
      <c r="T12" s="2">
        <v>13.7</v>
      </c>
      <c r="U12" s="2">
        <v>1.43</v>
      </c>
      <c r="V12" s="2">
        <v>3.78</v>
      </c>
      <c r="X12" s="2">
        <v>5.57</v>
      </c>
      <c r="Y12" s="2">
        <v>5.49</v>
      </c>
    </row>
    <row r="13" spans="2:25" ht="12">
      <c r="B13" s="2" t="s">
        <v>36</v>
      </c>
      <c r="D13" s="2">
        <v>-0.00224514981785</v>
      </c>
      <c r="G13" s="2">
        <v>17.09</v>
      </c>
      <c r="H13" s="2">
        <v>1.6</v>
      </c>
      <c r="I13" s="2">
        <v>3.2</v>
      </c>
      <c r="J13" s="2">
        <v>11.34</v>
      </c>
      <c r="K13" s="2">
        <v>1.53</v>
      </c>
      <c r="L13" s="2">
        <v>4.43</v>
      </c>
      <c r="O13" s="2">
        <v>24.685</v>
      </c>
      <c r="P13" s="2">
        <v>6.59</v>
      </c>
      <c r="Q13" s="2">
        <v>1.32</v>
      </c>
      <c r="R13" s="2">
        <v>3.68</v>
      </c>
      <c r="S13" s="2">
        <v>20.13</v>
      </c>
      <c r="T13" s="2">
        <v>13.64</v>
      </c>
      <c r="U13" s="2">
        <v>1.46</v>
      </c>
      <c r="V13" s="2">
        <v>3.81</v>
      </c>
      <c r="X13" s="2">
        <v>5.59</v>
      </c>
      <c r="Y13" s="2">
        <v>5.66</v>
      </c>
    </row>
    <row r="14" spans="2:25" ht="12">
      <c r="B14" s="2" t="s">
        <v>37</v>
      </c>
      <c r="D14" s="2">
        <v>0.0302558259992</v>
      </c>
      <c r="G14" s="2">
        <v>18.62</v>
      </c>
      <c r="H14" s="2">
        <v>1.75</v>
      </c>
      <c r="I14" s="2">
        <v>4.29</v>
      </c>
      <c r="J14" s="2">
        <v>11.77</v>
      </c>
      <c r="K14" s="2">
        <v>1.66</v>
      </c>
      <c r="L14" s="2">
        <v>4.62</v>
      </c>
      <c r="O14" s="2">
        <v>27.485</v>
      </c>
      <c r="P14" s="2">
        <v>6.22</v>
      </c>
      <c r="Q14" s="2">
        <v>1.39</v>
      </c>
      <c r="R14" s="2">
        <v>3.81</v>
      </c>
      <c r="S14" s="2">
        <v>20.85</v>
      </c>
      <c r="T14" s="2">
        <v>14.08</v>
      </c>
      <c r="U14" s="2">
        <v>1.46</v>
      </c>
      <c r="V14" s="2">
        <v>3.72</v>
      </c>
      <c r="X14" s="2">
        <v>5.65</v>
      </c>
      <c r="Y14" s="2">
        <v>5.6</v>
      </c>
    </row>
    <row r="15" spans="2:25" ht="12">
      <c r="B15" s="2" t="s">
        <v>38</v>
      </c>
      <c r="D15" s="2">
        <v>0.11466290832</v>
      </c>
      <c r="G15" s="2">
        <v>23.94</v>
      </c>
      <c r="H15" s="2">
        <v>2.21</v>
      </c>
      <c r="I15" s="2">
        <v>5.53</v>
      </c>
      <c r="J15" s="2">
        <v>13.4</v>
      </c>
      <c r="K15" s="2">
        <v>1.99</v>
      </c>
      <c r="L15" s="2">
        <v>5.13</v>
      </c>
      <c r="O15" s="2">
        <v>35.075</v>
      </c>
      <c r="P15" s="2">
        <v>8.87</v>
      </c>
      <c r="Q15" s="2">
        <v>1.36</v>
      </c>
      <c r="R15" s="2">
        <v>4.46</v>
      </c>
      <c r="S15" s="2">
        <v>22.505</v>
      </c>
      <c r="T15" s="2">
        <v>13.94</v>
      </c>
      <c r="U15" s="2">
        <v>1.29</v>
      </c>
      <c r="V15" s="2">
        <v>3.99</v>
      </c>
      <c r="X15" s="2">
        <v>6.79</v>
      </c>
      <c r="Y15" s="2">
        <v>3.97</v>
      </c>
    </row>
    <row r="16" spans="2:25" ht="12">
      <c r="B16" s="2" t="s">
        <v>39</v>
      </c>
      <c r="C16" s="2">
        <v>5.75</v>
      </c>
      <c r="D16" s="2">
        <v>0.0771324942013</v>
      </c>
      <c r="G16" s="2">
        <v>22.83</v>
      </c>
      <c r="H16" s="2">
        <v>2.25</v>
      </c>
      <c r="I16" s="2">
        <v>5.63</v>
      </c>
      <c r="J16" s="2">
        <v>14.13</v>
      </c>
      <c r="K16" s="2">
        <v>1.75</v>
      </c>
      <c r="L16" s="2">
        <v>4.85</v>
      </c>
      <c r="O16" s="2">
        <v>34.495</v>
      </c>
      <c r="P16" s="2">
        <v>9.72</v>
      </c>
      <c r="Q16" s="2">
        <v>1.49</v>
      </c>
      <c r="R16" s="2">
        <v>4.96</v>
      </c>
      <c r="S16" s="2">
        <v>23.85</v>
      </c>
      <c r="T16" s="2">
        <v>14.24</v>
      </c>
      <c r="U16" s="2">
        <v>1.27</v>
      </c>
      <c r="V16" s="2">
        <v>4.29</v>
      </c>
      <c r="X16" s="2">
        <v>7.57</v>
      </c>
      <c r="Y16" s="2">
        <v>6.24</v>
      </c>
    </row>
    <row r="17" spans="2:25" ht="12">
      <c r="B17" s="2" t="s">
        <v>40</v>
      </c>
      <c r="C17" s="2">
        <v>6.4</v>
      </c>
      <c r="D17" s="2">
        <v>-0.0873699032945</v>
      </c>
      <c r="G17" s="2">
        <v>16.33</v>
      </c>
      <c r="H17" s="2">
        <v>2.36</v>
      </c>
      <c r="I17" s="2">
        <v>5.44</v>
      </c>
      <c r="J17" s="2">
        <v>13.49</v>
      </c>
      <c r="K17" s="2">
        <v>1.93</v>
      </c>
      <c r="L17" s="2">
        <v>4.99</v>
      </c>
      <c r="O17" s="2">
        <v>28</v>
      </c>
      <c r="P17" s="2">
        <v>9.4</v>
      </c>
      <c r="Q17" s="2">
        <v>1.89</v>
      </c>
      <c r="R17" s="2">
        <v>4.97</v>
      </c>
      <c r="S17" s="2">
        <v>23.7</v>
      </c>
      <c r="T17" s="2">
        <v>14.24</v>
      </c>
      <c r="U17" s="2">
        <v>1.62</v>
      </c>
      <c r="V17" s="2">
        <v>4.64</v>
      </c>
      <c r="X17" s="2">
        <v>7.74</v>
      </c>
      <c r="Y17" s="2">
        <v>6.58</v>
      </c>
    </row>
    <row r="18" spans="2:25" ht="12">
      <c r="B18" s="2" t="s">
        <v>41</v>
      </c>
      <c r="C18" s="2">
        <v>6.11</v>
      </c>
      <c r="D18" s="2">
        <v>-0.0736475471157</v>
      </c>
      <c r="G18" s="2">
        <v>18.23</v>
      </c>
      <c r="H18" s="2">
        <v>2.49</v>
      </c>
      <c r="I18" s="2">
        <v>5.64</v>
      </c>
      <c r="J18" s="2">
        <v>15.41</v>
      </c>
      <c r="K18" s="2">
        <v>2.33</v>
      </c>
      <c r="L18" s="2">
        <v>5.39</v>
      </c>
      <c r="O18" s="2">
        <v>30.075</v>
      </c>
      <c r="P18" s="2">
        <v>9.49</v>
      </c>
      <c r="Q18" s="2">
        <v>2.11</v>
      </c>
      <c r="R18" s="2">
        <v>4.94</v>
      </c>
      <c r="S18" s="2">
        <v>26.535</v>
      </c>
      <c r="T18" s="2">
        <v>14.32</v>
      </c>
      <c r="U18" s="2">
        <v>2.07</v>
      </c>
      <c r="V18" s="2">
        <v>4.91</v>
      </c>
      <c r="X18" s="2">
        <v>7.43</v>
      </c>
      <c r="Y18" s="2">
        <v>6.81</v>
      </c>
    </row>
    <row r="19" spans="2:25" ht="12">
      <c r="B19" s="2" t="s">
        <v>42</v>
      </c>
      <c r="C19" s="2">
        <v>6.41</v>
      </c>
      <c r="D19" s="2">
        <v>0.00682391007249</v>
      </c>
      <c r="G19" s="2">
        <v>18.11</v>
      </c>
      <c r="H19" s="2">
        <v>2.56</v>
      </c>
      <c r="I19" s="2">
        <v>5.87</v>
      </c>
      <c r="J19" s="2">
        <v>16.99</v>
      </c>
      <c r="K19" s="2">
        <v>2.25</v>
      </c>
      <c r="L19" s="2">
        <v>5.65</v>
      </c>
      <c r="O19" s="2">
        <v>30.36</v>
      </c>
      <c r="P19" s="2">
        <v>10.18</v>
      </c>
      <c r="Q19" s="2">
        <v>2.16</v>
      </c>
      <c r="R19" s="2">
        <v>4.95</v>
      </c>
      <c r="S19" s="2">
        <v>28.515</v>
      </c>
      <c r="T19" s="2">
        <v>14.5</v>
      </c>
      <c r="U19" s="2">
        <v>2.39</v>
      </c>
      <c r="V19" s="2">
        <v>5.21</v>
      </c>
      <c r="X19" s="2">
        <v>7.64</v>
      </c>
      <c r="Y19" s="2">
        <v>7.25</v>
      </c>
    </row>
    <row r="20" spans="2:25" ht="12">
      <c r="B20" s="2" t="s">
        <v>43</v>
      </c>
      <c r="C20" s="2">
        <v>6.34</v>
      </c>
      <c r="D20" s="2">
        <v>-0.0323198862558</v>
      </c>
      <c r="G20" s="2">
        <v>14.49</v>
      </c>
      <c r="H20" s="2">
        <v>2.3</v>
      </c>
      <c r="I20" s="2">
        <v>5.15</v>
      </c>
      <c r="J20" s="2">
        <v>16.15</v>
      </c>
      <c r="K20" s="2">
        <v>2.06</v>
      </c>
      <c r="L20" s="2">
        <v>5.08</v>
      </c>
      <c r="O20" s="2">
        <v>25.64</v>
      </c>
      <c r="P20" s="2">
        <v>10.74</v>
      </c>
      <c r="Q20" s="2">
        <v>2.08</v>
      </c>
      <c r="R20" s="2">
        <v>4.81</v>
      </c>
      <c r="S20" s="2">
        <v>26.995</v>
      </c>
      <c r="T20" s="2">
        <v>14.36</v>
      </c>
      <c r="U20" s="2">
        <v>2.36</v>
      </c>
      <c r="V20" s="2">
        <v>5.19</v>
      </c>
      <c r="X20" s="2">
        <v>7.4</v>
      </c>
      <c r="Y20" s="2">
        <v>7.41</v>
      </c>
    </row>
    <row r="21" spans="2:25" ht="12">
      <c r="B21" s="2" t="s">
        <v>44</v>
      </c>
      <c r="C21" s="2">
        <v>6.26</v>
      </c>
      <c r="D21" s="2">
        <v>-0.0960955309793</v>
      </c>
      <c r="G21" s="2">
        <v>9.77</v>
      </c>
      <c r="H21" s="2">
        <v>2.04</v>
      </c>
      <c r="I21" s="2">
        <v>4.38</v>
      </c>
      <c r="J21" s="2">
        <v>13.88</v>
      </c>
      <c r="K21" s="2">
        <v>2.04</v>
      </c>
      <c r="L21" s="2">
        <v>4.88</v>
      </c>
      <c r="O21" s="2">
        <v>19.61</v>
      </c>
      <c r="P21" s="2">
        <v>10.27</v>
      </c>
      <c r="Q21" s="2">
        <v>2.22</v>
      </c>
      <c r="R21" s="2">
        <v>4.44</v>
      </c>
      <c r="S21" s="2">
        <v>24.395</v>
      </c>
      <c r="T21" s="2">
        <v>14.36</v>
      </c>
      <c r="U21" s="2">
        <v>3</v>
      </c>
      <c r="V21" s="2">
        <v>5.4</v>
      </c>
      <c r="X21" s="2">
        <v>6.84</v>
      </c>
      <c r="Y21" s="2">
        <v>7.19</v>
      </c>
    </row>
    <row r="22" spans="2:25" ht="12">
      <c r="B22" s="2" t="s">
        <v>45</v>
      </c>
      <c r="C22" s="2">
        <v>6.21</v>
      </c>
      <c r="D22" s="2">
        <v>-0.0265023000312</v>
      </c>
      <c r="G22" s="2">
        <v>9.67</v>
      </c>
      <c r="H22" s="2">
        <v>1.69</v>
      </c>
      <c r="I22" s="2">
        <v>4.39</v>
      </c>
      <c r="J22" s="2">
        <v>16.37</v>
      </c>
      <c r="K22" s="2">
        <v>1.78</v>
      </c>
      <c r="L22" s="2">
        <v>4.91</v>
      </c>
      <c r="O22" s="2">
        <v>19.2</v>
      </c>
      <c r="P22" s="2">
        <v>10.26</v>
      </c>
      <c r="Q22" s="2">
        <v>2.25</v>
      </c>
      <c r="R22" s="2">
        <v>4.36</v>
      </c>
      <c r="S22" s="2">
        <v>26.84</v>
      </c>
      <c r="T22" s="2">
        <v>14.53</v>
      </c>
      <c r="U22" s="2">
        <v>3.04</v>
      </c>
      <c r="V22" s="2">
        <v>5.54</v>
      </c>
      <c r="X22" s="2">
        <v>6.9</v>
      </c>
      <c r="Y22" s="2">
        <v>7.56</v>
      </c>
    </row>
    <row r="23" spans="2:25" ht="12">
      <c r="B23" s="2" t="s">
        <v>46</v>
      </c>
      <c r="C23" s="2">
        <v>5.76</v>
      </c>
      <c r="D23" s="2">
        <v>-0.0631382875366</v>
      </c>
      <c r="G23" s="2">
        <v>10.87</v>
      </c>
      <c r="H23" s="2">
        <v>1.7</v>
      </c>
      <c r="I23" s="2">
        <v>4.26</v>
      </c>
      <c r="J23" s="2">
        <v>18.36</v>
      </c>
      <c r="K23" s="2">
        <v>1.9</v>
      </c>
      <c r="L23" s="2">
        <v>5.13</v>
      </c>
      <c r="O23" s="2">
        <v>20.205</v>
      </c>
      <c r="P23" s="2">
        <v>10.21</v>
      </c>
      <c r="Q23" s="2">
        <v>2.2</v>
      </c>
      <c r="R23" s="2">
        <v>4.25</v>
      </c>
      <c r="S23" s="2">
        <v>29.19</v>
      </c>
      <c r="T23" s="2">
        <v>14.63</v>
      </c>
      <c r="U23" s="2">
        <v>3.05</v>
      </c>
      <c r="V23" s="2">
        <v>5.76</v>
      </c>
      <c r="X23" s="2">
        <v>6.75</v>
      </c>
      <c r="Y23" s="2">
        <v>7.6</v>
      </c>
    </row>
    <row r="24" spans="2:25" ht="12">
      <c r="B24" s="2" t="s">
        <v>47</v>
      </c>
      <c r="C24" s="2">
        <v>4.21</v>
      </c>
      <c r="D24" s="2">
        <v>-0.0464607897176</v>
      </c>
      <c r="G24" s="2">
        <v>9.97</v>
      </c>
      <c r="H24" s="2">
        <v>2.03</v>
      </c>
      <c r="I24" s="2">
        <v>4.67</v>
      </c>
      <c r="J24" s="2">
        <v>16.59</v>
      </c>
      <c r="K24" s="2">
        <v>2.37</v>
      </c>
      <c r="L24" s="2">
        <v>5.68</v>
      </c>
      <c r="O24" s="2">
        <v>20.145</v>
      </c>
      <c r="P24" s="2">
        <v>10.47</v>
      </c>
      <c r="Q24" s="2">
        <v>2.21</v>
      </c>
      <c r="R24" s="2">
        <v>4.27</v>
      </c>
      <c r="S24" s="2">
        <v>28.885</v>
      </c>
      <c r="T24" s="2">
        <v>14.89</v>
      </c>
      <c r="U24" s="2">
        <v>3.12</v>
      </c>
      <c r="V24" s="2">
        <v>6.1</v>
      </c>
      <c r="X24" s="2">
        <v>6.95</v>
      </c>
      <c r="Y24" s="2">
        <v>8.49</v>
      </c>
    </row>
    <row r="25" spans="2:25" ht="12">
      <c r="B25" s="2" t="s">
        <v>48</v>
      </c>
      <c r="C25" s="2">
        <v>5.04</v>
      </c>
      <c r="D25" s="2">
        <v>0.0161554402223</v>
      </c>
      <c r="G25" s="2">
        <v>11.05</v>
      </c>
      <c r="H25" s="2">
        <v>2.33</v>
      </c>
      <c r="I25" s="2">
        <v>5.08</v>
      </c>
      <c r="J25" s="2">
        <v>16.67</v>
      </c>
      <c r="K25" s="2">
        <v>2.77</v>
      </c>
      <c r="L25" s="2">
        <v>6.02</v>
      </c>
      <c r="O25" s="2">
        <v>22.04</v>
      </c>
      <c r="P25" s="2">
        <v>11.09</v>
      </c>
      <c r="Q25" s="2">
        <v>2.18</v>
      </c>
      <c r="R25" s="2">
        <v>4.36</v>
      </c>
      <c r="S25" s="2">
        <v>29.93</v>
      </c>
      <c r="T25" s="2">
        <v>15.29</v>
      </c>
      <c r="U25" s="2">
        <v>2.96</v>
      </c>
      <c r="V25" s="2">
        <v>6.17</v>
      </c>
      <c r="X25" s="2">
        <v>7.16</v>
      </c>
      <c r="Y25" s="2">
        <v>8.94</v>
      </c>
    </row>
    <row r="26" spans="2:25" ht="12">
      <c r="B26" s="2" t="s">
        <v>49</v>
      </c>
      <c r="C26" s="2">
        <v>5.38</v>
      </c>
      <c r="D26" s="2">
        <v>0.0614086281286</v>
      </c>
      <c r="G26" s="2">
        <v>10.83</v>
      </c>
      <c r="H26" s="2">
        <v>2.67</v>
      </c>
      <c r="I26" s="2">
        <v>5.08</v>
      </c>
      <c r="J26" s="2">
        <v>13.52</v>
      </c>
      <c r="K26" s="2">
        <v>3.04</v>
      </c>
      <c r="L26" s="2">
        <v>5.85</v>
      </c>
      <c r="O26" s="2">
        <v>22.385</v>
      </c>
      <c r="P26" s="2">
        <v>12.57</v>
      </c>
      <c r="Q26" s="2">
        <v>2.12</v>
      </c>
      <c r="R26" s="2">
        <v>4.7</v>
      </c>
      <c r="S26" s="2">
        <v>26.96</v>
      </c>
      <c r="T26" s="2">
        <v>15.46</v>
      </c>
      <c r="U26" s="2">
        <v>2.5</v>
      </c>
      <c r="V26" s="2">
        <v>5.92</v>
      </c>
      <c r="X26" s="2">
        <v>7.61</v>
      </c>
      <c r="Y26" s="2">
        <v>9.1</v>
      </c>
    </row>
    <row r="27" spans="2:25" ht="12">
      <c r="B27" s="2" t="s">
        <v>50</v>
      </c>
      <c r="C27" s="2">
        <v>5.45</v>
      </c>
      <c r="D27" s="2">
        <v>0.0917525513155</v>
      </c>
      <c r="G27" s="2">
        <v>15.85</v>
      </c>
      <c r="H27" s="2">
        <v>3.28</v>
      </c>
      <c r="I27" s="2">
        <v>5.98</v>
      </c>
      <c r="J27" s="2">
        <v>16.81</v>
      </c>
      <c r="K27" s="2">
        <v>3.6</v>
      </c>
      <c r="L27" s="2">
        <v>6.45</v>
      </c>
      <c r="O27" s="2">
        <v>29.33</v>
      </c>
      <c r="P27" s="2">
        <v>15</v>
      </c>
      <c r="Q27" s="2">
        <v>2.05</v>
      </c>
      <c r="R27" s="2">
        <v>5.62</v>
      </c>
      <c r="S27" s="2">
        <v>31.21</v>
      </c>
      <c r="T27" s="2">
        <v>15.74</v>
      </c>
      <c r="U27" s="2">
        <v>2.27</v>
      </c>
      <c r="V27" s="2">
        <v>6.28</v>
      </c>
      <c r="X27" s="2">
        <v>8.44</v>
      </c>
      <c r="Y27" s="2">
        <v>8.7</v>
      </c>
    </row>
    <row r="28" spans="2:25" ht="12">
      <c r="B28" s="2" t="s">
        <v>51</v>
      </c>
      <c r="C28" s="2">
        <v>5.45</v>
      </c>
      <c r="D28" s="2">
        <v>0.0801865420443</v>
      </c>
      <c r="G28" s="2">
        <v>16.21</v>
      </c>
      <c r="H28" s="2">
        <v>3.94</v>
      </c>
      <c r="I28" s="2">
        <v>7.17</v>
      </c>
      <c r="J28" s="2">
        <v>16.21</v>
      </c>
      <c r="K28" s="2">
        <v>3.94</v>
      </c>
      <c r="L28" s="2">
        <v>7.17</v>
      </c>
      <c r="O28" s="2">
        <v>32.1</v>
      </c>
      <c r="P28" s="2">
        <v>16.12</v>
      </c>
      <c r="Q28" s="2">
        <v>2.21</v>
      </c>
      <c r="R28" s="2">
        <v>6.51</v>
      </c>
      <c r="S28" s="2">
        <v>32.1</v>
      </c>
      <c r="T28" s="2">
        <v>16.12</v>
      </c>
      <c r="U28" s="2">
        <v>2.21</v>
      </c>
      <c r="V28" s="2">
        <v>6.51</v>
      </c>
      <c r="X28" s="2">
        <v>9.56</v>
      </c>
      <c r="Y28" s="2">
        <v>9.56</v>
      </c>
    </row>
    <row r="29" spans="2:25" ht="12">
      <c r="B29" s="2" t="s">
        <v>52</v>
      </c>
      <c r="C29" s="2">
        <v>5.74</v>
      </c>
      <c r="D29" s="2">
        <v>0.0399038066173</v>
      </c>
      <c r="G29" s="2">
        <v>15.67</v>
      </c>
      <c r="H29" s="2">
        <v>4.38</v>
      </c>
      <c r="I29" s="2">
        <v>7.66</v>
      </c>
      <c r="J29" s="2">
        <v>15.7</v>
      </c>
      <c r="K29" s="2">
        <v>4.2</v>
      </c>
      <c r="L29" s="2">
        <v>7.43</v>
      </c>
      <c r="O29" s="2">
        <v>33.03</v>
      </c>
      <c r="P29" s="2">
        <v>16.38</v>
      </c>
      <c r="Q29" s="2">
        <v>2.62</v>
      </c>
      <c r="R29" s="2">
        <v>7.01</v>
      </c>
      <c r="S29" s="2">
        <v>32.44</v>
      </c>
      <c r="T29" s="2">
        <v>16.54</v>
      </c>
      <c r="U29" s="2">
        <v>2.48</v>
      </c>
      <c r="V29" s="2">
        <v>6.6</v>
      </c>
      <c r="X29" s="2">
        <v>10.64</v>
      </c>
      <c r="Y29" s="2">
        <v>10.22</v>
      </c>
    </row>
    <row r="30" spans="2:25" ht="12">
      <c r="B30" s="2" t="s">
        <v>53</v>
      </c>
      <c r="C30" s="2">
        <v>5.61</v>
      </c>
      <c r="G30" s="2">
        <v>20.38</v>
      </c>
      <c r="H30" s="2">
        <v>4.99</v>
      </c>
      <c r="I30" s="2">
        <v>9.1</v>
      </c>
      <c r="J30" s="2">
        <v>16.3</v>
      </c>
      <c r="K30" s="2">
        <v>4.13</v>
      </c>
      <c r="L30" s="2">
        <v>7.52</v>
      </c>
      <c r="O30" s="2">
        <v>40.915</v>
      </c>
      <c r="P30" s="2">
        <v>17.16</v>
      </c>
      <c r="Q30" s="2">
        <v>2.84</v>
      </c>
      <c r="R30" s="2">
        <v>7.62</v>
      </c>
      <c r="S30" s="2">
        <v>33.125</v>
      </c>
      <c r="T30" s="2">
        <v>17.43</v>
      </c>
      <c r="U30" s="2">
        <v>2.11</v>
      </c>
      <c r="V30" s="2">
        <v>6.23</v>
      </c>
      <c r="X30" s="2">
        <v>12.89</v>
      </c>
      <c r="Y30" s="2">
        <v>10.35</v>
      </c>
    </row>
    <row r="32" spans="2:25" ht="12">
      <c r="B32" s="2" t="s">
        <v>219</v>
      </c>
      <c r="C32" s="5" t="s">
        <v>136</v>
      </c>
      <c r="D32" s="2" t="s">
        <v>87</v>
      </c>
      <c r="G32" s="2" t="s">
        <v>191</v>
      </c>
      <c r="H32" s="2" t="s">
        <v>191</v>
      </c>
      <c r="I32" s="2" t="s">
        <v>191</v>
      </c>
      <c r="J32" s="2" t="s">
        <v>191</v>
      </c>
      <c r="K32" s="2" t="s">
        <v>191</v>
      </c>
      <c r="L32" s="2" t="s">
        <v>191</v>
      </c>
      <c r="O32" s="2" t="s">
        <v>191</v>
      </c>
      <c r="P32" s="2" t="s">
        <v>191</v>
      </c>
      <c r="Q32" s="2" t="s">
        <v>191</v>
      </c>
      <c r="R32" s="2" t="s">
        <v>191</v>
      </c>
      <c r="S32" s="2" t="s">
        <v>191</v>
      </c>
      <c r="T32" s="2" t="s">
        <v>191</v>
      </c>
      <c r="U32" s="2" t="s">
        <v>191</v>
      </c>
      <c r="V32" s="2" t="s">
        <v>191</v>
      </c>
      <c r="X32" s="2" t="s">
        <v>191</v>
      </c>
      <c r="Y32" s="2" t="s">
        <v>191</v>
      </c>
    </row>
    <row r="38" ht="12">
      <c r="B38" s="3" t="s">
        <v>238</v>
      </c>
    </row>
    <row r="39" spans="4:7" ht="12">
      <c r="D39" s="2" t="s">
        <v>239</v>
      </c>
      <c r="E39" s="2" t="s">
        <v>240</v>
      </c>
      <c r="F39" s="2" t="s">
        <v>241</v>
      </c>
      <c r="G39" s="2" t="s">
        <v>243</v>
      </c>
    </row>
    <row r="40" spans="2:6" ht="12">
      <c r="B40" s="2" t="s">
        <v>198</v>
      </c>
      <c r="F40" s="2" t="s">
        <v>242</v>
      </c>
    </row>
    <row r="41" spans="2:7" ht="12">
      <c r="B41" s="2" t="s">
        <v>156</v>
      </c>
      <c r="D41" s="2" t="s">
        <v>173</v>
      </c>
      <c r="E41" s="2" t="s">
        <v>173</v>
      </c>
      <c r="F41" s="2" t="s">
        <v>173</v>
      </c>
      <c r="G41" s="2" t="s">
        <v>173</v>
      </c>
    </row>
    <row r="42" ht="12">
      <c r="B42" s="2" t="s">
        <v>32</v>
      </c>
    </row>
    <row r="43" ht="12">
      <c r="B43" s="2" t="s">
        <v>33</v>
      </c>
    </row>
    <row r="44" ht="12">
      <c r="B44" s="2" t="s">
        <v>34</v>
      </c>
    </row>
    <row r="45" spans="2:7" ht="12.75">
      <c r="B45" s="2" t="s">
        <v>35</v>
      </c>
      <c r="D45">
        <v>38</v>
      </c>
      <c r="E45">
        <v>10.3</v>
      </c>
      <c r="F45" s="2">
        <v>34.7</v>
      </c>
      <c r="G45" s="2">
        <f>100-D45-E45-F45</f>
        <v>17</v>
      </c>
    </row>
    <row r="46" spans="2:5" ht="12.75">
      <c r="B46" s="2" t="s">
        <v>36</v>
      </c>
      <c r="D46"/>
      <c r="E46"/>
    </row>
    <row r="47" spans="2:5" ht="12.75">
      <c r="B47" s="2" t="s">
        <v>37</v>
      </c>
      <c r="D47"/>
      <c r="E47"/>
    </row>
    <row r="48" spans="2:5" ht="12.75">
      <c r="B48" s="2" t="s">
        <v>38</v>
      </c>
      <c r="D48"/>
      <c r="E48"/>
    </row>
    <row r="49" spans="2:7" ht="12.75">
      <c r="B49" s="2" t="s">
        <v>39</v>
      </c>
      <c r="D49">
        <v>28.8</v>
      </c>
      <c r="E49">
        <v>9.7</v>
      </c>
      <c r="F49" s="2">
        <v>39.2</v>
      </c>
      <c r="G49" s="2">
        <f>100-D49-E49-F49</f>
        <v>22.299999999999997</v>
      </c>
    </row>
    <row r="50" spans="2:5" ht="12.75">
      <c r="B50" s="2" t="s">
        <v>40</v>
      </c>
      <c r="D50"/>
      <c r="E50"/>
    </row>
    <row r="51" spans="2:5" ht="12.75">
      <c r="B51" s="2" t="s">
        <v>41</v>
      </c>
      <c r="D51"/>
      <c r="E51"/>
    </row>
    <row r="52" spans="2:7" ht="12.75">
      <c r="B52" s="2" t="s">
        <v>42</v>
      </c>
      <c r="D52">
        <v>26.8</v>
      </c>
      <c r="E52">
        <v>9.2</v>
      </c>
      <c r="F52" s="2">
        <v>39.8</v>
      </c>
      <c r="G52" s="2">
        <f>100-D52-E52-F52</f>
        <v>24.200000000000003</v>
      </c>
    </row>
    <row r="53" spans="2:5" ht="12.75">
      <c r="B53" s="2" t="s">
        <v>43</v>
      </c>
      <c r="D53"/>
      <c r="E53"/>
    </row>
    <row r="54" spans="2:5" ht="12.75">
      <c r="B54" s="2" t="s">
        <v>44</v>
      </c>
      <c r="D54"/>
      <c r="E54"/>
    </row>
    <row r="55" spans="2:7" ht="12.75">
      <c r="B55" s="2" t="s">
        <v>45</v>
      </c>
      <c r="D55">
        <v>28.5</v>
      </c>
      <c r="E55">
        <v>11</v>
      </c>
      <c r="F55" s="2">
        <v>36.3</v>
      </c>
      <c r="G55" s="2">
        <f>100-D55-E55-F55</f>
        <v>24.200000000000003</v>
      </c>
    </row>
    <row r="56" spans="2:5" ht="12.75">
      <c r="B56" s="2" t="s">
        <v>46</v>
      </c>
      <c r="D56"/>
      <c r="E56"/>
    </row>
    <row r="57" spans="2:5" ht="12.75">
      <c r="B57" s="2" t="s">
        <v>47</v>
      </c>
      <c r="D57"/>
      <c r="E57"/>
    </row>
    <row r="58" spans="2:5" ht="12.75">
      <c r="B58" s="2" t="s">
        <v>48</v>
      </c>
      <c r="D58"/>
      <c r="E58"/>
    </row>
    <row r="59" spans="2:7" ht="12.75">
      <c r="B59" s="2" t="s">
        <v>49</v>
      </c>
      <c r="D59">
        <v>18.7</v>
      </c>
      <c r="E59">
        <v>16.6</v>
      </c>
      <c r="F59" s="2">
        <v>27</v>
      </c>
      <c r="G59" s="2">
        <f>100-D59-E59-F59</f>
        <v>37.69999999999999</v>
      </c>
    </row>
    <row r="60" spans="2:5" ht="12.75">
      <c r="B60" s="2" t="s">
        <v>50</v>
      </c>
      <c r="D60"/>
      <c r="E60"/>
    </row>
    <row r="61" spans="2:7" ht="12.75">
      <c r="B61" s="2" t="s">
        <v>51</v>
      </c>
      <c r="D61">
        <v>16.2</v>
      </c>
      <c r="E61">
        <v>19.1</v>
      </c>
      <c r="F61" s="2">
        <v>28.1</v>
      </c>
      <c r="G61" s="2">
        <f>100-D61-E61-F61</f>
        <v>36.59999999999999</v>
      </c>
    </row>
    <row r="62" ht="12">
      <c r="B62" s="2" t="s">
        <v>52</v>
      </c>
    </row>
    <row r="63" ht="12">
      <c r="B63" s="2" t="s">
        <v>53</v>
      </c>
    </row>
    <row r="65" spans="2:4" ht="12">
      <c r="B65" s="2" t="s">
        <v>219</v>
      </c>
      <c r="D65" s="2" t="s">
        <v>244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fperri</cp:lastModifiedBy>
  <dcterms:created xsi:type="dcterms:W3CDTF">2008-09-23T15:47:38Z</dcterms:created>
  <dcterms:modified xsi:type="dcterms:W3CDTF">2008-09-23T15:47:38Z</dcterms:modified>
  <cp:category/>
  <cp:version/>
  <cp:contentType/>
  <cp:contentStatus/>
</cp:coreProperties>
</file>